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0305" yWindow="-15" windowWidth="10200" windowHeight="8085" tabRatio="596"/>
  </bookViews>
  <sheets>
    <sheet name="結果" sheetId="218" r:id="rId1"/>
    <sheet name="3月資格" sheetId="223" r:id="rId2"/>
    <sheet name="収支" sheetId="134" r:id="rId3"/>
  </sheets>
  <definedNames>
    <definedName name="_xlnm.Print_Area" localSheetId="1">'3月資格'!$A$1:$K$20</definedName>
    <definedName name="_xlnm.Print_Area" localSheetId="0">結果!$A$1:$AJ$44</definedName>
    <definedName name="_xlnm.Print_Area" localSheetId="2">収支!$A$1:$Q$38</definedName>
  </definedNames>
  <calcPr calcId="145621"/>
</workbook>
</file>

<file path=xl/calcChain.xml><?xml version="1.0" encoding="utf-8"?>
<calcChain xmlns="http://schemas.openxmlformats.org/spreadsheetml/2006/main">
  <c r="E13" i="134" l="1"/>
  <c r="AB40" i="218" l="1"/>
  <c r="Q40" i="218"/>
  <c r="Q39" i="218"/>
  <c r="AM26" i="218"/>
  <c r="AM22" i="218"/>
  <c r="Q42" i="218" l="1"/>
  <c r="J40" i="218"/>
  <c r="J42" i="218" s="1"/>
  <c r="D40" i="218"/>
  <c r="D42" i="218" s="1"/>
  <c r="D44" i="218" s="1"/>
  <c r="AB39" i="218"/>
  <c r="AB42" i="218" s="1"/>
  <c r="AB44" i="218" s="1"/>
  <c r="D39" i="218"/>
  <c r="AE39" i="218" s="1"/>
  <c r="AH39" i="218" s="1"/>
  <c r="V36" i="218"/>
  <c r="P36" i="218"/>
  <c r="I36" i="218"/>
  <c r="V35" i="218"/>
  <c r="P35" i="218"/>
  <c r="I35" i="218"/>
  <c r="V34" i="218"/>
  <c r="P34" i="218"/>
  <c r="I34" i="218"/>
  <c r="V33" i="218"/>
  <c r="P33" i="218"/>
  <c r="I33" i="218"/>
  <c r="V32" i="218"/>
  <c r="P32" i="218"/>
  <c r="I32" i="218"/>
  <c r="V31" i="218"/>
  <c r="P31" i="218"/>
  <c r="I31" i="218"/>
  <c r="V30" i="218"/>
  <c r="P30" i="218"/>
  <c r="I30" i="218"/>
  <c r="V29" i="218"/>
  <c r="P29" i="218"/>
  <c r="I29" i="218"/>
  <c r="V28" i="218"/>
  <c r="P28" i="218"/>
  <c r="I28" i="218"/>
  <c r="V27" i="218"/>
  <c r="P27" i="218"/>
  <c r="I27" i="218"/>
  <c r="AM29" i="218"/>
  <c r="V26" i="218"/>
  <c r="P26" i="218"/>
  <c r="I26" i="218"/>
  <c r="V25" i="218"/>
  <c r="P25" i="218"/>
  <c r="I25" i="218"/>
  <c r="V24" i="218"/>
  <c r="P24" i="218"/>
  <c r="I24" i="218"/>
  <c r="V23" i="218"/>
  <c r="P23" i="218"/>
  <c r="I23" i="218"/>
  <c r="AM23" i="218"/>
  <c r="V22" i="218"/>
  <c r="P22" i="218"/>
  <c r="I22" i="218"/>
  <c r="V21" i="218"/>
  <c r="P21" i="218"/>
  <c r="I21" i="218"/>
  <c r="V20" i="218"/>
  <c r="P20" i="218"/>
  <c r="I20" i="218"/>
  <c r="V19" i="218"/>
  <c r="P19" i="218"/>
  <c r="I19" i="218"/>
  <c r="V18" i="218"/>
  <c r="P18" i="218"/>
  <c r="I18" i="218"/>
  <c r="V17" i="218"/>
  <c r="P17" i="218"/>
  <c r="I17" i="218"/>
  <c r="V16" i="218"/>
  <c r="P16" i="218"/>
  <c r="I16" i="218"/>
  <c r="V15" i="218"/>
  <c r="P15" i="218"/>
  <c r="I15" i="218"/>
  <c r="V14" i="218"/>
  <c r="P14" i="218"/>
  <c r="I14" i="218"/>
  <c r="V13" i="218"/>
  <c r="P13" i="218"/>
  <c r="I13" i="218"/>
  <c r="V12" i="218"/>
  <c r="P12" i="218"/>
  <c r="I12" i="218"/>
  <c r="V11" i="218"/>
  <c r="P11" i="218"/>
  <c r="I11" i="218"/>
  <c r="F11" i="218"/>
  <c r="V10" i="218"/>
  <c r="P10" i="218"/>
  <c r="I10" i="218"/>
  <c r="F10" i="218"/>
  <c r="V9" i="218"/>
  <c r="P9" i="218"/>
  <c r="I9" i="218"/>
  <c r="F9" i="218"/>
  <c r="V8" i="218"/>
  <c r="P8" i="218"/>
  <c r="I8" i="218"/>
  <c r="F8" i="218"/>
  <c r="V7" i="218"/>
  <c r="P7" i="218"/>
  <c r="I7" i="218"/>
  <c r="F7" i="218"/>
  <c r="V6" i="218"/>
  <c r="P6" i="218"/>
  <c r="I6" i="218"/>
  <c r="F6" i="218"/>
  <c r="J44" i="218" l="1"/>
  <c r="Q44" i="218" s="1"/>
  <c r="E17" i="134"/>
  <c r="E9" i="134" l="1"/>
  <c r="E20" i="134" l="1"/>
</calcChain>
</file>

<file path=xl/sharedStrings.xml><?xml version="1.0" encoding="utf-8"?>
<sst xmlns="http://schemas.openxmlformats.org/spreadsheetml/2006/main" count="621" uniqueCount="176">
  <si>
    <t>合計</t>
    <rPh sb="0" eb="2">
      <t>ゴウケイ</t>
    </rPh>
    <phoneticPr fontId="3"/>
  </si>
  <si>
    <t>体育館代</t>
    <rPh sb="0" eb="3">
      <t>タイイクカン</t>
    </rPh>
    <rPh sb="3" eb="4">
      <t>ダイ</t>
    </rPh>
    <phoneticPr fontId="3"/>
  </si>
  <si>
    <t>保険</t>
    <rPh sb="0" eb="2">
      <t>ホケン</t>
    </rPh>
    <phoneticPr fontId="3"/>
  </si>
  <si>
    <t>左以外で</t>
    <rPh sb="0" eb="1">
      <t>ヒダリ</t>
    </rPh>
    <rPh sb="1" eb="3">
      <t>イガイ</t>
    </rPh>
    <phoneticPr fontId="3"/>
  </si>
  <si>
    <t>ｵｰﾌﾟﾝ
参加</t>
    <rPh sb="6" eb="8">
      <t>サンカ</t>
    </rPh>
    <phoneticPr fontId="3"/>
  </si>
  <si>
    <t>曽我部雅勝</t>
    <rPh sb="0" eb="3">
      <t>ソガベ</t>
    </rPh>
    <rPh sb="3" eb="5">
      <t>マサカツ</t>
    </rPh>
    <phoneticPr fontId="3"/>
  </si>
  <si>
    <t>参加費</t>
    <rPh sb="0" eb="2">
      <t>サンカ</t>
    </rPh>
    <rPh sb="2" eb="3">
      <t>ヒ</t>
    </rPh>
    <phoneticPr fontId="3"/>
  </si>
  <si>
    <t>＜収入＞</t>
    <rPh sb="1" eb="3">
      <t>シュウニュウ</t>
    </rPh>
    <phoneticPr fontId="3"/>
  </si>
  <si>
    <t>＜支出＞</t>
    <rPh sb="1" eb="3">
      <t>シシュツ</t>
    </rPh>
    <phoneticPr fontId="3"/>
  </si>
  <si>
    <t>終了時刻</t>
    <rPh sb="0" eb="2">
      <t>シュウリョウ</t>
    </rPh>
    <rPh sb="2" eb="4">
      <t>ジコク</t>
    </rPh>
    <phoneticPr fontId="3"/>
  </si>
  <si>
    <t>開始時刻</t>
    <rPh sb="0" eb="2">
      <t>カイシ</t>
    </rPh>
    <rPh sb="2" eb="4">
      <t>ジコク</t>
    </rPh>
    <phoneticPr fontId="3"/>
  </si>
  <si>
    <t>消費時間</t>
    <rPh sb="0" eb="2">
      <t>ショウヒ</t>
    </rPh>
    <rPh sb="2" eb="4">
      <t>ジカン</t>
    </rPh>
    <phoneticPr fontId="3"/>
  </si>
  <si>
    <t>1ｹﾞｰﾑ時間</t>
    <rPh sb="5" eb="7">
      <t>ジカン</t>
    </rPh>
    <phoneticPr fontId="3"/>
  </si>
  <si>
    <t>1ｺｰﾄ当たり</t>
    <rPh sb="4" eb="5">
      <t>ア</t>
    </rPh>
    <phoneticPr fontId="3"/>
  </si>
  <si>
    <t>あ</t>
    <phoneticPr fontId="3"/>
  </si>
  <si>
    <t>い</t>
    <phoneticPr fontId="3"/>
  </si>
  <si>
    <t>う</t>
    <phoneticPr fontId="3"/>
  </si>
  <si>
    <t>え</t>
    <phoneticPr fontId="3"/>
  </si>
  <si>
    <t>お</t>
    <phoneticPr fontId="3"/>
  </si>
  <si>
    <t>か</t>
    <phoneticPr fontId="3"/>
  </si>
  <si>
    <t>き</t>
    <phoneticPr fontId="3"/>
  </si>
  <si>
    <t>く</t>
    <phoneticPr fontId="3"/>
  </si>
  <si>
    <t>長原凪沙</t>
    <rPh sb="0" eb="2">
      <t>ナガハラ</t>
    </rPh>
    <rPh sb="2" eb="3">
      <t>ナギ</t>
    </rPh>
    <rPh sb="3" eb="4">
      <t>サ</t>
    </rPh>
    <phoneticPr fontId="3"/>
  </si>
  <si>
    <t>大西七星</t>
    <rPh sb="0" eb="2">
      <t>オオニシ</t>
    </rPh>
    <rPh sb="2" eb="3">
      <t>ナナ</t>
    </rPh>
    <rPh sb="3" eb="4">
      <t>ホシ</t>
    </rPh>
    <phoneticPr fontId="3"/>
  </si>
  <si>
    <t>土居中
女１</t>
    <rPh sb="0" eb="2">
      <t>ドイ</t>
    </rPh>
    <rPh sb="2" eb="3">
      <t>チュウ</t>
    </rPh>
    <rPh sb="3" eb="4">
      <t>ミヤナカ</t>
    </rPh>
    <rPh sb="4" eb="5">
      <t>ジョ</t>
    </rPh>
    <phoneticPr fontId="3"/>
  </si>
  <si>
    <t>土居中
女２</t>
    <rPh sb="0" eb="2">
      <t>ドイ</t>
    </rPh>
    <rPh sb="2" eb="3">
      <t>チュウ</t>
    </rPh>
    <rPh sb="3" eb="4">
      <t>ミヤナカ</t>
    </rPh>
    <rPh sb="4" eb="5">
      <t>ジョ</t>
    </rPh>
    <phoneticPr fontId="3"/>
  </si>
  <si>
    <t>三島高
１</t>
    <rPh sb="0" eb="2">
      <t>ミシマ</t>
    </rPh>
    <rPh sb="2" eb="3">
      <t>ダカ</t>
    </rPh>
    <phoneticPr fontId="3"/>
  </si>
  <si>
    <t>長原芽美</t>
    <rPh sb="0" eb="2">
      <t>ナガハラ</t>
    </rPh>
    <rPh sb="2" eb="3">
      <t>メ</t>
    </rPh>
    <rPh sb="3" eb="4">
      <t>ミ</t>
    </rPh>
    <phoneticPr fontId="3"/>
  </si>
  <si>
    <t>２１点</t>
    <phoneticPr fontId="3"/>
  </si>
  <si>
    <t>新宮中
女２</t>
    <rPh sb="0" eb="2">
      <t>シングウ</t>
    </rPh>
    <rPh sb="2" eb="3">
      <t>チュウ</t>
    </rPh>
    <rPh sb="4" eb="5">
      <t>ジョ</t>
    </rPh>
    <phoneticPr fontId="3"/>
  </si>
  <si>
    <t>石川瑞夏</t>
    <rPh sb="0" eb="2">
      <t>イシカワ</t>
    </rPh>
    <rPh sb="2" eb="3">
      <t>ズイ</t>
    </rPh>
    <rPh sb="3" eb="4">
      <t>ナツ</t>
    </rPh>
    <phoneticPr fontId="3"/>
  </si>
  <si>
    <t>眞鍋小春</t>
    <rPh sb="0" eb="2">
      <t>マナベ</t>
    </rPh>
    <rPh sb="2" eb="4">
      <t>コハル</t>
    </rPh>
    <phoneticPr fontId="3"/>
  </si>
  <si>
    <t>三木空翔</t>
    <rPh sb="0" eb="2">
      <t>ミキ</t>
    </rPh>
    <rPh sb="2" eb="3">
      <t>ソラ</t>
    </rPh>
    <rPh sb="3" eb="4">
      <t>ショウ</t>
    </rPh>
    <phoneticPr fontId="3"/>
  </si>
  <si>
    <t>ｹﾞｰﾑ数</t>
    <rPh sb="4" eb="5">
      <t>スウ</t>
    </rPh>
    <phoneticPr fontId="3"/>
  </si>
  <si>
    <t>橋本姫奈</t>
    <rPh sb="0" eb="2">
      <t>ハシモト</t>
    </rPh>
    <rPh sb="2" eb="4">
      <t>ヒナ</t>
    </rPh>
    <phoneticPr fontId="3"/>
  </si>
  <si>
    <t>A3</t>
    <phoneticPr fontId="3"/>
  </si>
  <si>
    <t>C3</t>
    <phoneticPr fontId="3"/>
  </si>
  <si>
    <t>※高校３年生は一般で</t>
    <rPh sb="1" eb="3">
      <t>コウコウ</t>
    </rPh>
    <rPh sb="4" eb="6">
      <t>ネンセイ</t>
    </rPh>
    <rPh sb="7" eb="9">
      <t>イッパン</t>
    </rPh>
    <phoneticPr fontId="3"/>
  </si>
  <si>
    <t>　参加自由。</t>
    <rPh sb="1" eb="3">
      <t>サンカ</t>
    </rPh>
    <rPh sb="3" eb="5">
      <t>ジユウ</t>
    </rPh>
    <phoneticPr fontId="3"/>
  </si>
  <si>
    <t>（学生大会の結果は関係なし）</t>
    <rPh sb="1" eb="3">
      <t>ガクセイ</t>
    </rPh>
    <rPh sb="3" eb="5">
      <t>タイカイ</t>
    </rPh>
    <rPh sb="6" eb="8">
      <t>ケッカ</t>
    </rPh>
    <rPh sb="9" eb="11">
      <t>カンケイ</t>
    </rPh>
    <phoneticPr fontId="3"/>
  </si>
  <si>
    <t>監督推薦枠１～２名程度</t>
    <rPh sb="0" eb="2">
      <t>カントク</t>
    </rPh>
    <rPh sb="2" eb="4">
      <t>スイセン</t>
    </rPh>
    <rPh sb="4" eb="5">
      <t>ワク</t>
    </rPh>
    <rPh sb="8" eb="9">
      <t>メイ</t>
    </rPh>
    <rPh sb="9" eb="11">
      <t>テイド</t>
    </rPh>
    <phoneticPr fontId="3"/>
  </si>
  <si>
    <t>ａ</t>
  </si>
  <si>
    <t>ａ</t>
    <phoneticPr fontId="3"/>
  </si>
  <si>
    <t>ｂ</t>
  </si>
  <si>
    <t>ｂ</t>
    <phoneticPr fontId="3"/>
  </si>
  <si>
    <t>ｃ</t>
  </si>
  <si>
    <t>ｃ</t>
    <phoneticPr fontId="3"/>
  </si>
  <si>
    <t>ｄ</t>
  </si>
  <si>
    <t>ｄ</t>
    <phoneticPr fontId="3"/>
  </si>
  <si>
    <t>ｅ</t>
  </si>
  <si>
    <t>ｅ</t>
    <phoneticPr fontId="3"/>
  </si>
  <si>
    <t>ｆ</t>
  </si>
  <si>
    <t>ｆ</t>
    <phoneticPr fontId="3"/>
  </si>
  <si>
    <t>ﾀﾞﾌﾞﾙｽ ﾘｰｸﾞ戦</t>
    <rPh sb="11" eb="12">
      <t>セン</t>
    </rPh>
    <phoneticPr fontId="3"/>
  </si>
  <si>
    <t>最終順位</t>
    <rPh sb="0" eb="2">
      <t>サイシュウ</t>
    </rPh>
    <rPh sb="2" eb="4">
      <t>ジュンイ</t>
    </rPh>
    <phoneticPr fontId="3"/>
  </si>
  <si>
    <t>Ａ</t>
    <phoneticPr fontId="3"/>
  </si>
  <si>
    <t>Ｂ</t>
    <phoneticPr fontId="3"/>
  </si>
  <si>
    <t>Ｃ</t>
    <phoneticPr fontId="3"/>
  </si>
  <si>
    <t>Ｄ</t>
    <phoneticPr fontId="3"/>
  </si>
  <si>
    <t>A2</t>
    <phoneticPr fontId="3"/>
  </si>
  <si>
    <t>A1</t>
    <phoneticPr fontId="3"/>
  </si>
  <si>
    <t>A4</t>
    <phoneticPr fontId="3"/>
  </si>
  <si>
    <t>B1</t>
    <phoneticPr fontId="3"/>
  </si>
  <si>
    <t>B2</t>
    <phoneticPr fontId="3"/>
  </si>
  <si>
    <t>B3</t>
    <phoneticPr fontId="3"/>
  </si>
  <si>
    <t>B4</t>
    <phoneticPr fontId="3"/>
  </si>
  <si>
    <t>C1</t>
    <phoneticPr fontId="3"/>
  </si>
  <si>
    <t>C2</t>
    <phoneticPr fontId="3"/>
  </si>
  <si>
    <t>C4</t>
    <phoneticPr fontId="3"/>
  </si>
  <si>
    <t>D1</t>
    <phoneticPr fontId="3"/>
  </si>
  <si>
    <t>D2</t>
    <phoneticPr fontId="3"/>
  </si>
  <si>
    <t>D3</t>
    <phoneticPr fontId="3"/>
  </si>
  <si>
    <t>D4</t>
    <phoneticPr fontId="3"/>
  </si>
  <si>
    <t>賞</t>
    <rPh sb="0" eb="1">
      <t>ショウ</t>
    </rPh>
    <phoneticPr fontId="3"/>
  </si>
  <si>
    <t>賞品</t>
    <rPh sb="0" eb="2">
      <t>ショウヒン</t>
    </rPh>
    <phoneticPr fontId="3"/>
  </si>
  <si>
    <t>減免</t>
    <rPh sb="0" eb="2">
      <t>ゲンメン</t>
    </rPh>
    <phoneticPr fontId="3"/>
  </si>
  <si>
    <t>三島高
女１</t>
    <rPh sb="0" eb="2">
      <t>ミシマ</t>
    </rPh>
    <rPh sb="2" eb="3">
      <t>ダカ</t>
    </rPh>
    <rPh sb="4" eb="5">
      <t>オンナ</t>
    </rPh>
    <phoneticPr fontId="3"/>
  </si>
  <si>
    <t>三島高
女２</t>
    <rPh sb="0" eb="2">
      <t>ミシマ</t>
    </rPh>
    <rPh sb="2" eb="3">
      <t>ダカ</t>
    </rPh>
    <rPh sb="4" eb="5">
      <t>オンナ</t>
    </rPh>
    <phoneticPr fontId="3"/>
  </si>
  <si>
    <t>武村蒼</t>
    <rPh sb="0" eb="2">
      <t>タケムラ</t>
    </rPh>
    <rPh sb="2" eb="3">
      <t>アオイ</t>
    </rPh>
    <phoneticPr fontId="3"/>
  </si>
  <si>
    <t>飛鷹勇太</t>
    <rPh sb="0" eb="2">
      <t>ヒダカ</t>
    </rPh>
    <rPh sb="2" eb="4">
      <t>ユウタ</t>
    </rPh>
    <phoneticPr fontId="3"/>
  </si>
  <si>
    <t>高橋幸弥</t>
    <rPh sb="0" eb="2">
      <t>タカハシ</t>
    </rPh>
    <rPh sb="2" eb="4">
      <t>ユキヤ</t>
    </rPh>
    <phoneticPr fontId="3"/>
  </si>
  <si>
    <t>古川陽菜</t>
    <rPh sb="0" eb="2">
      <t>フルカワ</t>
    </rPh>
    <rPh sb="2" eb="4">
      <t>ヒナ</t>
    </rPh>
    <phoneticPr fontId="3"/>
  </si>
  <si>
    <t>三島西中
２</t>
    <rPh sb="0" eb="2">
      <t>ミシマ</t>
    </rPh>
    <rPh sb="2" eb="3">
      <t>ニシ</t>
    </rPh>
    <rPh sb="3" eb="4">
      <t>チュウ</t>
    </rPh>
    <phoneticPr fontId="3"/>
  </si>
  <si>
    <t>長原正悟</t>
    <rPh sb="0" eb="2">
      <t>ナガハラ</t>
    </rPh>
    <rPh sb="2" eb="3">
      <t>セイ</t>
    </rPh>
    <rPh sb="3" eb="4">
      <t>ゴ</t>
    </rPh>
    <phoneticPr fontId="3"/>
  </si>
  <si>
    <t>中橋亮介</t>
    <rPh sb="0" eb="2">
      <t>ナカハシ</t>
    </rPh>
    <rPh sb="2" eb="4">
      <t>リョウスケ</t>
    </rPh>
    <phoneticPr fontId="3"/>
  </si>
  <si>
    <t>新宮中
１</t>
    <rPh sb="0" eb="2">
      <t>シングウ</t>
    </rPh>
    <rPh sb="2" eb="3">
      <t>チュウ</t>
    </rPh>
    <phoneticPr fontId="3"/>
  </si>
  <si>
    <t>合田拳斗</t>
    <rPh sb="0" eb="2">
      <t>ゴウダ</t>
    </rPh>
    <rPh sb="2" eb="3">
      <t>ケン</t>
    </rPh>
    <rPh sb="3" eb="4">
      <t>ト</t>
    </rPh>
    <phoneticPr fontId="3"/>
  </si>
  <si>
    <t>新宮中
女３</t>
    <rPh sb="0" eb="2">
      <t>シングウ</t>
    </rPh>
    <rPh sb="2" eb="3">
      <t>チュウ</t>
    </rPh>
    <rPh sb="4" eb="5">
      <t>ジョ</t>
    </rPh>
    <phoneticPr fontId="3"/>
  </si>
  <si>
    <t>山川慶翔</t>
    <rPh sb="0" eb="2">
      <t>ヤマカワ</t>
    </rPh>
    <rPh sb="2" eb="3">
      <t>ケイ</t>
    </rPh>
    <rPh sb="3" eb="4">
      <t>ショウ</t>
    </rPh>
    <phoneticPr fontId="3"/>
  </si>
  <si>
    <t>大西英翔</t>
    <rPh sb="0" eb="2">
      <t>オオニシ</t>
    </rPh>
    <rPh sb="2" eb="3">
      <t>エイ</t>
    </rPh>
    <rPh sb="3" eb="4">
      <t>ショウ</t>
    </rPh>
    <phoneticPr fontId="3"/>
  </si>
  <si>
    <t>清水梨緒奈</t>
    <rPh sb="0" eb="2">
      <t>シミズ</t>
    </rPh>
    <rPh sb="2" eb="3">
      <t>ナシ</t>
    </rPh>
    <rPh sb="3" eb="4">
      <t>オ</t>
    </rPh>
    <rPh sb="4" eb="5">
      <t>ナ</t>
    </rPh>
    <phoneticPr fontId="3"/>
  </si>
  <si>
    <t>石井ひまり</t>
    <rPh sb="0" eb="2">
      <t>イシイ</t>
    </rPh>
    <phoneticPr fontId="3"/>
  </si>
  <si>
    <t>井川優杏</t>
    <rPh sb="0" eb="2">
      <t>イカワ</t>
    </rPh>
    <rPh sb="2" eb="3">
      <t>ユウ</t>
    </rPh>
    <rPh sb="3" eb="4">
      <t>アン</t>
    </rPh>
    <phoneticPr fontId="3"/>
  </si>
  <si>
    <t>檜垣楓花</t>
    <rPh sb="0" eb="2">
      <t>ヒガキ</t>
    </rPh>
    <rPh sb="2" eb="4">
      <t>フウカ</t>
    </rPh>
    <phoneticPr fontId="3"/>
  </si>
  <si>
    <t>新居浜東
高3(ｵｰﾌﾟﾝ)</t>
    <rPh sb="0" eb="3">
      <t>ニイハマ</t>
    </rPh>
    <rPh sb="3" eb="4">
      <t>ヒガシ</t>
    </rPh>
    <rPh sb="5" eb="6">
      <t>ダカ</t>
    </rPh>
    <phoneticPr fontId="3"/>
  </si>
  <si>
    <t>檜垣潤</t>
    <rPh sb="0" eb="2">
      <t>ヒガキ</t>
    </rPh>
    <rPh sb="2" eb="3">
      <t>ジュン</t>
    </rPh>
    <phoneticPr fontId="3"/>
  </si>
  <si>
    <t>土居中
３</t>
    <rPh sb="0" eb="2">
      <t>ドイ</t>
    </rPh>
    <rPh sb="2" eb="3">
      <t>チュウ</t>
    </rPh>
    <phoneticPr fontId="3"/>
  </si>
  <si>
    <t>川之江高
３</t>
    <rPh sb="0" eb="3">
      <t>カワノエ</t>
    </rPh>
    <rPh sb="3" eb="4">
      <t>コウ</t>
    </rPh>
    <phoneticPr fontId="3"/>
  </si>
  <si>
    <t>石川豪城</t>
    <rPh sb="0" eb="2">
      <t>イシカワ</t>
    </rPh>
    <rPh sb="2" eb="3">
      <t>ゴウ</t>
    </rPh>
    <rPh sb="3" eb="4">
      <t>シロ</t>
    </rPh>
    <phoneticPr fontId="3"/>
  </si>
  <si>
    <t>柳瀬陽介</t>
    <rPh sb="0" eb="2">
      <t>ヤナセ</t>
    </rPh>
    <rPh sb="2" eb="4">
      <t>ヨウスケ</t>
    </rPh>
    <phoneticPr fontId="3"/>
  </si>
  <si>
    <t>森実嵩旭</t>
    <rPh sb="0" eb="2">
      <t>モリザネ</t>
    </rPh>
    <rPh sb="2" eb="3">
      <t>カサ</t>
    </rPh>
    <rPh sb="3" eb="4">
      <t>アキラ</t>
    </rPh>
    <phoneticPr fontId="3"/>
  </si>
  <si>
    <t>花岡翔也</t>
    <rPh sb="0" eb="2">
      <t>ハナオカ</t>
    </rPh>
    <rPh sb="2" eb="4">
      <t>ショウヤ</t>
    </rPh>
    <phoneticPr fontId="3"/>
  </si>
  <si>
    <t>仙波史也</t>
    <rPh sb="0" eb="2">
      <t>センバ</t>
    </rPh>
    <rPh sb="2" eb="3">
      <t>シ</t>
    </rPh>
    <rPh sb="3" eb="4">
      <t>ヤ</t>
    </rPh>
    <phoneticPr fontId="3"/>
  </si>
  <si>
    <t>近藤さとし</t>
    <rPh sb="0" eb="2">
      <t>コンドウ</t>
    </rPh>
    <phoneticPr fontId="3"/>
  </si>
  <si>
    <t>鈴木雄一郎</t>
    <rPh sb="0" eb="2">
      <t>スズキ</t>
    </rPh>
    <phoneticPr fontId="3"/>
  </si>
  <si>
    <t>収入合計</t>
    <rPh sb="0" eb="2">
      <t>シュウニュウ</t>
    </rPh>
    <rPh sb="2" eb="4">
      <t>ゴウケイ</t>
    </rPh>
    <phoneticPr fontId="3"/>
  </si>
  <si>
    <t>支出合計</t>
    <rPh sb="0" eb="2">
      <t>シシュツ</t>
    </rPh>
    <rPh sb="2" eb="4">
      <t>ゴウケイ</t>
    </rPh>
    <phoneticPr fontId="3"/>
  </si>
  <si>
    <t>第７回会長杯　市内学生ｼﾝｸﾞﾙｽ普及大会</t>
    <rPh sb="0" eb="1">
      <t>ダイ</t>
    </rPh>
    <rPh sb="2" eb="3">
      <t>カイ</t>
    </rPh>
    <rPh sb="3" eb="5">
      <t>カイチョウ</t>
    </rPh>
    <rPh sb="5" eb="6">
      <t>ハイ</t>
    </rPh>
    <rPh sb="7" eb="9">
      <t>シナイ</t>
    </rPh>
    <rPh sb="9" eb="11">
      <t>ガクセイ</t>
    </rPh>
    <rPh sb="16" eb="18">
      <t>フキュウ</t>
    </rPh>
    <rPh sb="18" eb="20">
      <t>タイカイ</t>
    </rPh>
    <rPh sb="20" eb="21">
      <t>　</t>
    </rPh>
    <phoneticPr fontId="3"/>
  </si>
  <si>
    <r>
      <rPr>
        <sz val="65"/>
        <rFont val="ＭＳ Ｐゴシック"/>
        <family val="3"/>
        <charset val="128"/>
      </rPr>
      <t>①</t>
    </r>
    <r>
      <rPr>
        <sz val="36"/>
        <rFont val="ＭＳ Ｐゴシック"/>
        <family val="3"/>
        <charset val="128"/>
      </rPr>
      <t>ﾘｰｸﾞ戦</t>
    </r>
    <rPh sb="5" eb="6">
      <t>セン</t>
    </rPh>
    <phoneticPr fontId="3"/>
  </si>
  <si>
    <r>
      <rPr>
        <sz val="65"/>
        <rFont val="ＭＳ Ｐゴシック"/>
        <family val="3"/>
        <charset val="128"/>
      </rPr>
      <t>②</t>
    </r>
    <r>
      <rPr>
        <sz val="36"/>
        <rFont val="ＭＳ Ｐゴシック"/>
        <family val="3"/>
        <charset val="128"/>
      </rPr>
      <t>ﾘｰｸﾞ戦</t>
    </r>
    <rPh sb="5" eb="6">
      <t>セン</t>
    </rPh>
    <phoneticPr fontId="3"/>
  </si>
  <si>
    <t>平成31年3月3日（日） 会長杯一般の部出場枠</t>
    <rPh sb="0" eb="2">
      <t>ヘイセイ</t>
    </rPh>
    <rPh sb="4" eb="5">
      <t>ネン</t>
    </rPh>
    <rPh sb="6" eb="7">
      <t>ガツ</t>
    </rPh>
    <rPh sb="8" eb="9">
      <t>ヒ</t>
    </rPh>
    <rPh sb="10" eb="11">
      <t>ヒ</t>
    </rPh>
    <rPh sb="13" eb="15">
      <t>カイチョウ</t>
    </rPh>
    <rPh sb="15" eb="16">
      <t>ハイ</t>
    </rPh>
    <rPh sb="16" eb="18">
      <t>イッパン</t>
    </rPh>
    <rPh sb="19" eb="20">
      <t>ブ</t>
    </rPh>
    <rPh sb="20" eb="22">
      <t>シュツジョウ</t>
    </rPh>
    <rPh sb="22" eb="23">
      <t>ワク</t>
    </rPh>
    <phoneticPr fontId="3"/>
  </si>
  <si>
    <t>H30.12.16結果</t>
    <rPh sb="9" eb="11">
      <t>ケッカ</t>
    </rPh>
    <phoneticPr fontId="3"/>
  </si>
  <si>
    <t>第７回会長杯 市内学生シングルス普及大会</t>
    <rPh sb="3" eb="5">
      <t>カイチョウ</t>
    </rPh>
    <rPh sb="5" eb="6">
      <t>ハイ</t>
    </rPh>
    <rPh sb="9" eb="11">
      <t>ガクセイ</t>
    </rPh>
    <phoneticPr fontId="3"/>
  </si>
  <si>
    <t>33名×100円</t>
    <rPh sb="2" eb="3">
      <t>メイ</t>
    </rPh>
    <rPh sb="7" eb="8">
      <t>エン</t>
    </rPh>
    <phoneticPr fontId="3"/>
  </si>
  <si>
    <t>Ｅ</t>
    <phoneticPr fontId="3"/>
  </si>
  <si>
    <t>Ｆ</t>
    <phoneticPr fontId="3"/>
  </si>
  <si>
    <t>Ｇ</t>
    <phoneticPr fontId="3"/>
  </si>
  <si>
    <t>山中芽依</t>
    <rPh sb="0" eb="2">
      <t>ヤマナカ</t>
    </rPh>
    <rPh sb="2" eb="3">
      <t>メ</t>
    </rPh>
    <rPh sb="3" eb="4">
      <t>イ</t>
    </rPh>
    <phoneticPr fontId="3"/>
  </si>
  <si>
    <t>山中杏浬</t>
    <rPh sb="0" eb="2">
      <t>ヤマナカ</t>
    </rPh>
    <rPh sb="2" eb="3">
      <t>アン</t>
    </rPh>
    <rPh sb="3" eb="4">
      <t>リ</t>
    </rPh>
    <phoneticPr fontId="3"/>
  </si>
  <si>
    <t>う</t>
    <phoneticPr fontId="3"/>
  </si>
  <si>
    <t>あ</t>
    <phoneticPr fontId="3"/>
  </si>
  <si>
    <t>い</t>
    <phoneticPr fontId="3"/>
  </si>
  <si>
    <t>１５点</t>
    <phoneticPr fontId="3"/>
  </si>
  <si>
    <t>え</t>
    <phoneticPr fontId="3"/>
  </si>
  <si>
    <t>お</t>
    <phoneticPr fontId="3"/>
  </si>
  <si>
    <t>Ｂ</t>
    <phoneticPr fontId="3"/>
  </si>
  <si>
    <t>Ｃ</t>
    <phoneticPr fontId="3"/>
  </si>
  <si>
    <t>Ｄ</t>
    <phoneticPr fontId="3"/>
  </si>
  <si>
    <t>Ｈ</t>
    <phoneticPr fontId="3"/>
  </si>
  <si>
    <t>Ｉ</t>
    <phoneticPr fontId="3"/>
  </si>
  <si>
    <t>J</t>
    <phoneticPr fontId="3"/>
  </si>
  <si>
    <t>Ｋ</t>
    <phoneticPr fontId="3"/>
  </si>
  <si>
    <t>か</t>
    <phoneticPr fontId="3"/>
  </si>
  <si>
    <t>き</t>
    <phoneticPr fontId="3"/>
  </si>
  <si>
    <t>く</t>
    <phoneticPr fontId="3"/>
  </si>
  <si>
    <t>－</t>
    <phoneticPr fontId="3"/>
  </si>
  <si>
    <t>Ａ</t>
    <phoneticPr fontId="3"/>
  </si>
  <si>
    <t>Ｂ</t>
    <phoneticPr fontId="3"/>
  </si>
  <si>
    <t>Ｊ</t>
    <phoneticPr fontId="3"/>
  </si>
  <si>
    <t>-</t>
    <phoneticPr fontId="3"/>
  </si>
  <si>
    <r>
      <rPr>
        <sz val="65"/>
        <rFont val="ＭＳ Ｐゴシック"/>
        <family val="3"/>
        <charset val="128"/>
      </rPr>
      <t>③</t>
    </r>
    <r>
      <rPr>
        <sz val="36"/>
        <rFont val="ＭＳ Ｐゴシック"/>
        <family val="3"/>
        <charset val="128"/>
      </rPr>
      <t>ﾘｰｸﾞ戦</t>
    </r>
    <rPh sb="5" eb="6">
      <t>セン</t>
    </rPh>
    <phoneticPr fontId="3"/>
  </si>
  <si>
    <t>市内
学生</t>
    <rPh sb="0" eb="2">
      <t>シナイ</t>
    </rPh>
    <rPh sb="3" eb="5">
      <t>ガクセイ</t>
    </rPh>
    <phoneticPr fontId="3"/>
  </si>
  <si>
    <t>-</t>
    <phoneticPr fontId="3"/>
  </si>
  <si>
    <t>阿部和哉</t>
    <phoneticPr fontId="3"/>
  </si>
  <si>
    <t>シャトル8本</t>
    <rPh sb="5" eb="6">
      <t>ホン</t>
    </rPh>
    <phoneticPr fontId="3"/>
  </si>
  <si>
    <t>ｼｰﾙ</t>
    <phoneticPr fontId="3"/>
  </si>
  <si>
    <t>14:30頃に解散して自由練習。</t>
    <rPh sb="5" eb="6">
      <t>コロ</t>
    </rPh>
    <phoneticPr fontId="3"/>
  </si>
  <si>
    <t>昼食
（50分）
12:35～13:25</t>
    <rPh sb="0" eb="2">
      <t>チュウショク</t>
    </rPh>
    <rPh sb="6" eb="7">
      <t>フン</t>
    </rPh>
    <phoneticPr fontId="3"/>
  </si>
  <si>
    <t>13:25集合</t>
    <rPh sb="5" eb="7">
      <t>シュウゴウ</t>
    </rPh>
    <phoneticPr fontId="3"/>
  </si>
  <si>
    <t>内、約2本自由練習にて使用。</t>
    <rPh sb="0" eb="1">
      <t>ウチ</t>
    </rPh>
    <rPh sb="2" eb="3">
      <t>ヤク</t>
    </rPh>
    <rPh sb="4" eb="5">
      <t>ホン</t>
    </rPh>
    <rPh sb="5" eb="7">
      <t>ジユウ</t>
    </rPh>
    <rPh sb="7" eb="9">
      <t>レンシュウ</t>
    </rPh>
    <rPh sb="11" eb="13">
      <t>シヨウ</t>
    </rPh>
    <phoneticPr fontId="3"/>
  </si>
  <si>
    <t>羽根約8本使用。再利用で節約して使った。</t>
    <rPh sb="0" eb="2">
      <t>ハネ</t>
    </rPh>
    <rPh sb="2" eb="3">
      <t>ヤク</t>
    </rPh>
    <rPh sb="4" eb="5">
      <t>ホン</t>
    </rPh>
    <rPh sb="5" eb="7">
      <t>シヨウ</t>
    </rPh>
    <rPh sb="8" eb="11">
      <t>サイリヨウ</t>
    </rPh>
    <rPh sb="12" eb="14">
      <t>セツヤク</t>
    </rPh>
    <rPh sb="16" eb="17">
      <t>ツカ</t>
    </rPh>
    <phoneticPr fontId="3"/>
  </si>
  <si>
    <t>ﾎﾞﾛ羽根は中学校中心に分けた。</t>
    <rPh sb="6" eb="8">
      <t>チュウガク</t>
    </rPh>
    <phoneticPr fontId="3"/>
  </si>
  <si>
    <t>　H30.12.16（日）　対戦表と結果</t>
    <rPh sb="18" eb="20">
      <t>ケッカ</t>
    </rPh>
    <phoneticPr fontId="3"/>
  </si>
  <si>
    <t>市内学生１位</t>
    <rPh sb="0" eb="2">
      <t>シナイ</t>
    </rPh>
    <rPh sb="2" eb="4">
      <t>ガクセイ</t>
    </rPh>
    <rPh sb="5" eb="6">
      <t>イ</t>
    </rPh>
    <phoneticPr fontId="3"/>
  </si>
  <si>
    <t>　　〃　　2位</t>
    <rPh sb="6" eb="7">
      <t>イ</t>
    </rPh>
    <phoneticPr fontId="3"/>
  </si>
  <si>
    <t>　　〃　　3位</t>
    <rPh sb="6" eb="7">
      <t>イ</t>
    </rPh>
    <phoneticPr fontId="3"/>
  </si>
  <si>
    <t>　　〃　　4位</t>
    <rPh sb="6" eb="7">
      <t>イ</t>
    </rPh>
    <phoneticPr fontId="3"/>
  </si>
  <si>
    <t>　　〃　　5位</t>
    <rPh sb="6" eb="7">
      <t>イ</t>
    </rPh>
    <phoneticPr fontId="3"/>
  </si>
  <si>
    <t>　　〃　　6位</t>
    <rPh sb="6" eb="7">
      <t>イ</t>
    </rPh>
    <phoneticPr fontId="3"/>
  </si>
  <si>
    <t>　　〃　　7位</t>
    <rPh sb="6" eb="7">
      <t>イ</t>
    </rPh>
    <phoneticPr fontId="3"/>
  </si>
  <si>
    <t>　　〃　　8位</t>
    <rPh sb="6" eb="7">
      <t>イ</t>
    </rPh>
    <phoneticPr fontId="3"/>
  </si>
  <si>
    <t>　　〃　　9位</t>
    <rPh sb="6" eb="7">
      <t>イ</t>
    </rPh>
    <phoneticPr fontId="3"/>
  </si>
  <si>
    <t>　　〃　　10位</t>
    <rPh sb="7" eb="8">
      <t>イ</t>
    </rPh>
    <phoneticPr fontId="3"/>
  </si>
  <si>
    <t>　　〃　　11位</t>
    <rPh sb="7" eb="8">
      <t>イ</t>
    </rPh>
    <phoneticPr fontId="3"/>
  </si>
  <si>
    <t>　　〃　　12位</t>
    <rPh sb="7" eb="8">
      <t>イ</t>
    </rPh>
    <phoneticPr fontId="3"/>
  </si>
  <si>
    <t>　　〃　　13位</t>
    <rPh sb="7" eb="8">
      <t>イ</t>
    </rPh>
    <phoneticPr fontId="3"/>
  </si>
  <si>
    <t>　　〃　　14位</t>
    <rPh sb="7" eb="8">
      <t>イ</t>
    </rPh>
    <phoneticPr fontId="3"/>
  </si>
  <si>
    <t>　　〃　　15位</t>
    <rPh sb="7" eb="8">
      <t>イ</t>
    </rPh>
    <phoneticPr fontId="3"/>
  </si>
  <si>
    <t>シール代</t>
    <rPh sb="3" eb="4">
      <t>ダイ</t>
    </rPh>
    <phoneticPr fontId="3"/>
  </si>
  <si>
    <t>賞品</t>
    <rPh sb="0" eb="2">
      <t>ショウヒン</t>
    </rPh>
    <phoneticPr fontId="3"/>
  </si>
  <si>
    <t>8個</t>
    <rPh sb="1" eb="2">
      <t>コ</t>
    </rPh>
    <phoneticPr fontId="3"/>
  </si>
  <si>
    <t>32名×1000円</t>
    <rPh sb="2" eb="3">
      <t>メイ</t>
    </rPh>
    <rPh sb="8" eb="9">
      <t>エン</t>
    </rPh>
    <phoneticPr fontId="3"/>
  </si>
  <si>
    <t xml:space="preserve">  H30年12月16日(日)　参加人数31名</t>
    <phoneticPr fontId="3"/>
  </si>
  <si>
    <t>シャトル　8本×3480円</t>
    <rPh sb="6" eb="7">
      <t>ホン</t>
    </rPh>
    <rPh sb="12" eb="13">
      <t>エン</t>
    </rPh>
    <phoneticPr fontId="3"/>
  </si>
  <si>
    <t>（1名ｷｹﾝ）</t>
    <rPh sb="2" eb="3">
      <t>メイ</t>
    </rPh>
    <phoneticPr fontId="3"/>
  </si>
  <si>
    <t>（参加費）－（支出合計）＝　</t>
    <rPh sb="1" eb="3">
      <t>サンカ</t>
    </rPh>
    <rPh sb="3" eb="4">
      <t>ヒ</t>
    </rPh>
    <rPh sb="7" eb="9">
      <t>シシュツ</t>
    </rPh>
    <rPh sb="9" eb="11">
      <t>ゴウケイ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</si>
</sst>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6" formatCode="&quot;¥&quot;#,##0;[Red]&quot;¥&quot;\-#,##0"/>
    <numFmt numFmtId="176" formatCode="&quot;×&quot;#,##0&quot;円&quot;"/>
    <numFmt numFmtId="177" formatCode="&quot;&quot;#,##0&quot; 円&quot;"/>
    <numFmt numFmtId="179" formatCode="&quot;&quot;0&quot;位&quot;"/>
    <numFmt numFmtId="180" formatCode="&quot;&quot;@&quot;位&quot;"/>
    <numFmt numFmtId="181" formatCode="&quot;&quot;0&quot;ｹﾞｰﾑ&quot;"/>
    <numFmt numFmtId="182" formatCode="&quot;（計&quot;0&quot;ｹﾞｰﾑ）&quot;"/>
    <numFmt numFmtId="183" formatCode="&quot;1人&quot;0&quot;ｹﾞｰﾑ&quot;"/>
    <numFmt numFmtId="184" formatCode="&quot;(&quot;0.0&quot;本)&quot;"/>
    <numFmt numFmtId="185" formatCode="&quot;&quot;#,##0&quot;円&quot;"/>
    <numFmt numFmtId="186" formatCode="&quot;ｹﾞｰﾑ数合計&quot;0&quot;個&quot;"/>
    <numFmt numFmtId="187" formatCode="&quot;(計算上ｼｬﾄﾙ&quot;0.0&quot;本)&quot;"/>
  </numFmts>
  <fonts count="49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20"/>
      <name val="ＭＳ Ｐ明朝"/>
      <family val="1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name val="標準明朝"/>
      <family val="1"/>
      <charset val="128"/>
    </font>
    <font>
      <sz val="8"/>
      <name val="ＭＳ Ｐゴシック"/>
      <family val="3"/>
      <charset val="128"/>
    </font>
    <font>
      <sz val="24"/>
      <name val="ＭＳ Ｐゴシック"/>
      <family val="3"/>
      <charset val="128"/>
    </font>
    <font>
      <sz val="18"/>
      <name val="ＭＳ Ｐゴシック"/>
      <family val="3"/>
      <charset val="128"/>
    </font>
    <font>
      <sz val="22"/>
      <name val="ＭＳ Ｐゴシック"/>
      <family val="3"/>
      <charset val="128"/>
    </font>
    <font>
      <sz val="26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15"/>
      <name val="ＭＳ Ｐゴシック"/>
      <family val="3"/>
      <charset val="128"/>
    </font>
    <font>
      <sz val="22"/>
      <color indexed="8"/>
      <name val="ＭＳ Ｐゴシック"/>
      <family val="3"/>
      <charset val="128"/>
    </font>
    <font>
      <b/>
      <sz val="32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72"/>
      <name val="ＭＳ Ｐゴシック"/>
      <family val="3"/>
      <charset val="128"/>
    </font>
    <font>
      <sz val="90"/>
      <name val="ＭＳ Ｐゴシック"/>
      <family val="3"/>
      <charset val="128"/>
    </font>
    <font>
      <sz val="28"/>
      <name val="ＭＳ Ｐゴシック"/>
      <family val="3"/>
      <charset val="128"/>
    </font>
    <font>
      <b/>
      <sz val="2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</font>
    <font>
      <sz val="15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26"/>
      <color theme="1"/>
      <name val="ＭＳ Ｐゴシック"/>
      <family val="3"/>
      <charset val="128"/>
    </font>
    <font>
      <b/>
      <sz val="28"/>
      <color theme="1"/>
      <name val="ＭＳ Ｐゴシック"/>
      <family val="3"/>
      <charset val="128"/>
    </font>
    <font>
      <sz val="36"/>
      <color theme="1"/>
      <name val="ＭＳ Ｐゴシック"/>
      <family val="3"/>
      <charset val="128"/>
    </font>
    <font>
      <sz val="48"/>
      <color theme="1"/>
      <name val="ＭＳ Ｐゴシック"/>
      <family val="3"/>
      <charset val="128"/>
    </font>
    <font>
      <sz val="36"/>
      <name val="ＭＳ Ｐゴシック"/>
      <family val="3"/>
      <charset val="128"/>
    </font>
    <font>
      <sz val="14"/>
      <color rgb="FF640000"/>
      <name val="ＭＳ Ｐゴシック"/>
      <family val="3"/>
      <charset val="128"/>
    </font>
    <font>
      <u/>
      <sz val="30"/>
      <name val="ＭＳ Ｐゴシック"/>
      <family val="3"/>
      <charset val="128"/>
    </font>
    <font>
      <u/>
      <sz val="32"/>
      <name val="ＭＳ Ｐゴシック"/>
      <family val="3"/>
      <charset val="128"/>
    </font>
    <font>
      <sz val="65"/>
      <name val="ＭＳ Ｐゴシック"/>
      <family val="3"/>
      <charset val="128"/>
    </font>
    <font>
      <b/>
      <sz val="22"/>
      <name val="ＭＳ Ｐゴシック"/>
      <family val="3"/>
      <charset val="128"/>
    </font>
    <font>
      <u/>
      <sz val="22"/>
      <name val="ＭＳ Ｐゴシック"/>
      <family val="3"/>
      <charset val="128"/>
    </font>
    <font>
      <sz val="14"/>
      <color theme="0" tint="-0.249977111117893"/>
      <name val="ＭＳ Ｐゴシック"/>
      <family val="3"/>
      <charset val="128"/>
    </font>
    <font>
      <sz val="14"/>
      <color theme="0" tint="-0.34998626667073579"/>
      <name val="ＭＳ Ｐゴシック"/>
      <family val="3"/>
      <charset val="128"/>
    </font>
    <font>
      <sz val="12"/>
      <color rgb="FF640000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b/>
      <sz val="20"/>
      <name val="ＭＳ Ｐゴシック"/>
      <family val="3"/>
      <charset val="128"/>
    </font>
    <font>
      <u/>
      <sz val="2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45"/>
      </patternFill>
    </fill>
    <fill>
      <patternFill patternType="solid">
        <fgColor rgb="FFFFA3A3"/>
        <bgColor indexed="64"/>
      </patternFill>
    </fill>
    <fill>
      <patternFill patternType="solid">
        <fgColor rgb="FFFFA3A3"/>
        <bgColor indexed="45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99FF33"/>
        <bgColor indexed="45"/>
      </patternFill>
    </fill>
    <fill>
      <patternFill patternType="solid">
        <fgColor rgb="FFE1FFE1"/>
        <bgColor indexed="4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45"/>
      </patternFill>
    </fill>
    <fill>
      <patternFill patternType="solid">
        <fgColor rgb="FFFFFFCC"/>
        <bgColor indexed="45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</borders>
  <cellStyleXfs count="15">
    <xf numFmtId="0" fontId="0" fillId="0" borderId="0"/>
    <xf numFmtId="38" fontId="2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9" fillId="0" borderId="0" applyFont="0" applyFill="0" applyBorder="0" applyAlignment="0" applyProtection="0"/>
    <xf numFmtId="6" fontId="7" fillId="0" borderId="0" applyFont="0" applyFill="0" applyBorder="0" applyAlignment="0" applyProtection="0">
      <alignment vertical="center"/>
    </xf>
    <xf numFmtId="0" fontId="8" fillId="0" borderId="0" applyBorder="0"/>
    <xf numFmtId="0" fontId="8" fillId="0" borderId="0" applyBorder="0"/>
    <xf numFmtId="0" fontId="7" fillId="0" borderId="0">
      <alignment vertical="center"/>
    </xf>
    <xf numFmtId="0" fontId="7" fillId="0" borderId="0"/>
    <xf numFmtId="0" fontId="8" fillId="0" borderId="0" applyBorder="0"/>
    <xf numFmtId="0" fontId="25" fillId="0" borderId="0">
      <alignment vertical="center"/>
    </xf>
    <xf numFmtId="38" fontId="2" fillId="0" borderId="0" applyFont="0" applyFill="0" applyBorder="0" applyAlignment="0" applyProtection="0"/>
    <xf numFmtId="0" fontId="1" fillId="0" borderId="0">
      <alignment vertical="center"/>
    </xf>
    <xf numFmtId="0" fontId="2" fillId="0" borderId="0"/>
    <xf numFmtId="38" fontId="2" fillId="0" borderId="0" applyFont="0" applyFill="0" applyBorder="0" applyAlignment="0" applyProtection="0"/>
  </cellStyleXfs>
  <cellXfs count="338">
    <xf numFmtId="0" fontId="0" fillId="0" borderId="0" xfId="0"/>
    <xf numFmtId="0" fontId="5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right" vertical="center"/>
    </xf>
    <xf numFmtId="0" fontId="6" fillId="2" borderId="0" xfId="0" applyFont="1" applyFill="1" applyAlignment="1">
      <alignment vertical="center"/>
    </xf>
    <xf numFmtId="0" fontId="5" fillId="2" borderId="0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5" fillId="2" borderId="5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5" fillId="2" borderId="8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vertical="center"/>
    </xf>
    <xf numFmtId="177" fontId="0" fillId="2" borderId="0" xfId="0" applyNumberFormat="1" applyFont="1" applyFill="1" applyAlignment="1">
      <alignment vertical="center"/>
    </xf>
    <xf numFmtId="177" fontId="0" fillId="3" borderId="0" xfId="0" applyNumberFormat="1" applyFont="1" applyFill="1" applyAlignment="1">
      <alignment vertical="center"/>
    </xf>
    <xf numFmtId="0" fontId="0" fillId="2" borderId="0" xfId="0" applyFont="1" applyFill="1" applyAlignment="1">
      <alignment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vertical="center"/>
    </xf>
    <xf numFmtId="20" fontId="0" fillId="2" borderId="1" xfId="0" applyNumberFormat="1" applyFont="1" applyFill="1" applyBorder="1" applyAlignment="1">
      <alignment horizontal="center" vertical="center"/>
    </xf>
    <xf numFmtId="20" fontId="0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176" fontId="0" fillId="2" borderId="0" xfId="0" applyNumberFormat="1" applyFont="1" applyFill="1" applyBorder="1" applyAlignment="1">
      <alignment horizontal="center" vertical="center"/>
    </xf>
    <xf numFmtId="176" fontId="0" fillId="2" borderId="3" xfId="0" applyNumberFormat="1" applyFont="1" applyFill="1" applyBorder="1" applyAlignment="1">
      <alignment horizontal="center" vertical="center"/>
    </xf>
    <xf numFmtId="177" fontId="0" fillId="2" borderId="4" xfId="0" applyNumberFormat="1" applyFont="1" applyFill="1" applyBorder="1" applyAlignment="1">
      <alignment vertical="center"/>
    </xf>
    <xf numFmtId="176" fontId="10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Alignment="1">
      <alignment vertical="center"/>
    </xf>
    <xf numFmtId="0" fontId="0" fillId="2" borderId="8" xfId="0" applyFont="1" applyFill="1" applyBorder="1" applyAlignment="1">
      <alignment horizontal="left" vertical="center"/>
    </xf>
    <xf numFmtId="0" fontId="0" fillId="2" borderId="0" xfId="0" applyFont="1" applyFill="1" applyAlignment="1">
      <alignment horizontal="right" vertical="center"/>
    </xf>
    <xf numFmtId="0" fontId="0" fillId="2" borderId="0" xfId="0" applyFill="1" applyAlignment="1">
      <alignment horizontal="center" vertical="center"/>
    </xf>
    <xf numFmtId="0" fontId="4" fillId="2" borderId="0" xfId="0" applyFont="1" applyFill="1" applyAlignment="1">
      <alignment horizontal="center" vertical="center" shrinkToFit="1"/>
    </xf>
    <xf numFmtId="0" fontId="4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0" fillId="2" borderId="0" xfId="0" applyFill="1"/>
    <xf numFmtId="0" fontId="11" fillId="2" borderId="0" xfId="0" applyFont="1" applyFill="1"/>
    <xf numFmtId="0" fontId="12" fillId="2" borderId="0" xfId="0" applyFont="1" applyFill="1" applyAlignment="1">
      <alignment horizontal="center" vertical="center" shrinkToFit="1"/>
    </xf>
    <xf numFmtId="20" fontId="12" fillId="2" borderId="7" xfId="0" applyNumberFormat="1" applyFont="1" applyFill="1" applyBorder="1" applyAlignment="1">
      <alignment vertical="center" shrinkToFit="1"/>
    </xf>
    <xf numFmtId="0" fontId="12" fillId="2" borderId="0" xfId="0" applyFont="1" applyFill="1" applyAlignment="1">
      <alignment horizontal="right" vertical="center"/>
    </xf>
    <xf numFmtId="0" fontId="12" fillId="2" borderId="0" xfId="0" applyFont="1" applyFill="1" applyAlignment="1">
      <alignment vertical="center" shrinkToFit="1"/>
    </xf>
    <xf numFmtId="20" fontId="12" fillId="2" borderId="0" xfId="0" applyNumberFormat="1" applyFont="1" applyFill="1" applyBorder="1" applyAlignment="1">
      <alignment vertical="center"/>
    </xf>
    <xf numFmtId="0" fontId="12" fillId="2" borderId="0" xfId="0" applyFont="1" applyFill="1" applyAlignment="1">
      <alignment vertical="center"/>
    </xf>
    <xf numFmtId="20" fontId="12" fillId="2" borderId="0" xfId="0" applyNumberFormat="1" applyFont="1" applyFill="1" applyBorder="1" applyAlignment="1">
      <alignment vertical="center" shrinkToFit="1"/>
    </xf>
    <xf numFmtId="181" fontId="12" fillId="2" borderId="0" xfId="0" applyNumberFormat="1" applyFont="1" applyFill="1" applyAlignment="1">
      <alignment vertical="center" shrinkToFit="1"/>
    </xf>
    <xf numFmtId="0" fontId="15" fillId="2" borderId="0" xfId="0" applyFont="1" applyFill="1" applyBorder="1" applyAlignment="1">
      <alignment horizontal="center" vertical="center" shrinkToFit="1"/>
    </xf>
    <xf numFmtId="0" fontId="0" fillId="2" borderId="0" xfId="0" applyFill="1" applyAlignment="1">
      <alignment vertical="center"/>
    </xf>
    <xf numFmtId="0" fontId="4" fillId="2" borderId="0" xfId="0" applyFont="1" applyFill="1" applyAlignment="1">
      <alignment vertical="center"/>
    </xf>
    <xf numFmtId="0" fontId="16" fillId="2" borderId="0" xfId="0" applyFont="1" applyFill="1" applyBorder="1" applyAlignment="1">
      <alignment horizontal="center" vertical="center" shrinkToFit="1"/>
    </xf>
    <xf numFmtId="0" fontId="4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8" fillId="2" borderId="0" xfId="0" applyFont="1" applyFill="1" applyAlignment="1">
      <alignment horizontal="center" vertical="center" shrinkToFit="1"/>
    </xf>
    <xf numFmtId="0" fontId="26" fillId="2" borderId="0" xfId="0" applyFont="1" applyFill="1" applyAlignment="1">
      <alignment horizontal="center" vertical="center" shrinkToFit="1"/>
    </xf>
    <xf numFmtId="182" fontId="12" fillId="2" borderId="0" xfId="0" applyNumberFormat="1" applyFont="1" applyFill="1" applyAlignment="1">
      <alignment horizontal="left" vertical="center" shrinkToFit="1"/>
    </xf>
    <xf numFmtId="182" fontId="12" fillId="2" borderId="0" xfId="0" applyNumberFormat="1" applyFont="1" applyFill="1" applyAlignment="1">
      <alignment vertical="center" shrinkToFit="1"/>
    </xf>
    <xf numFmtId="0" fontId="13" fillId="2" borderId="0" xfId="0" applyFont="1" applyFill="1" applyAlignment="1">
      <alignment horizontal="center"/>
    </xf>
    <xf numFmtId="179" fontId="13" fillId="2" borderId="12" xfId="0" applyNumberFormat="1" applyFont="1" applyFill="1" applyBorder="1" applyAlignment="1">
      <alignment horizontal="center" vertical="center"/>
    </xf>
    <xf numFmtId="179" fontId="13" fillId="2" borderId="14" xfId="0" applyNumberFormat="1" applyFont="1" applyFill="1" applyBorder="1" applyAlignment="1">
      <alignment horizontal="center" vertical="center"/>
    </xf>
    <xf numFmtId="179" fontId="13" fillId="2" borderId="13" xfId="0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 shrinkToFit="1"/>
    </xf>
    <xf numFmtId="0" fontId="16" fillId="4" borderId="0" xfId="0" applyFont="1" applyFill="1" applyBorder="1" applyAlignment="1">
      <alignment horizontal="center" vertical="center" shrinkToFit="1"/>
    </xf>
    <xf numFmtId="0" fontId="24" fillId="2" borderId="0" xfId="0" applyFont="1" applyFill="1" applyAlignment="1">
      <alignment vertical="center"/>
    </xf>
    <xf numFmtId="0" fontId="34" fillId="2" borderId="0" xfId="0" applyFont="1" applyFill="1" applyAlignment="1">
      <alignment horizontal="left"/>
    </xf>
    <xf numFmtId="0" fontId="24" fillId="2" borderId="0" xfId="0" applyFont="1" applyFill="1" applyBorder="1" applyAlignment="1">
      <alignment vertical="center"/>
    </xf>
    <xf numFmtId="0" fontId="31" fillId="2" borderId="0" xfId="0" applyFont="1" applyFill="1" applyAlignment="1">
      <alignment horizontal="left"/>
    </xf>
    <xf numFmtId="0" fontId="14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 vertical="center" shrinkToFit="1"/>
    </xf>
    <xf numFmtId="0" fontId="14" fillId="2" borderId="5" xfId="0" applyFont="1" applyFill="1" applyBorder="1" applyAlignment="1">
      <alignment horizontal="center" vertical="center" shrinkToFit="1"/>
    </xf>
    <xf numFmtId="0" fontId="14" fillId="2" borderId="8" xfId="0" applyFont="1" applyFill="1" applyBorder="1" applyAlignment="1">
      <alignment horizontal="center" vertical="center" shrinkToFit="1"/>
    </xf>
    <xf numFmtId="0" fontId="0" fillId="2" borderId="2" xfId="0" applyFont="1" applyFill="1" applyBorder="1" applyAlignment="1">
      <alignment horizontal="left" vertical="center"/>
    </xf>
    <xf numFmtId="0" fontId="0" fillId="2" borderId="3" xfId="0" applyFont="1" applyFill="1" applyBorder="1" applyAlignment="1">
      <alignment vertical="center"/>
    </xf>
    <xf numFmtId="177" fontId="0" fillId="2" borderId="9" xfId="0" applyNumberFormat="1" applyFont="1" applyFill="1" applyBorder="1" applyAlignment="1">
      <alignment horizontal="right" vertical="center"/>
    </xf>
    <xf numFmtId="177" fontId="0" fillId="2" borderId="4" xfId="0" applyNumberFormat="1" applyFont="1" applyFill="1" applyBorder="1" applyAlignment="1">
      <alignment vertical="center" shrinkToFit="1"/>
    </xf>
    <xf numFmtId="0" fontId="0" fillId="2" borderId="8" xfId="0" applyFont="1" applyFill="1" applyBorder="1" applyAlignment="1">
      <alignment vertical="center"/>
    </xf>
    <xf numFmtId="177" fontId="0" fillId="2" borderId="9" xfId="0" applyNumberFormat="1" applyFont="1" applyFill="1" applyBorder="1" applyAlignment="1">
      <alignment vertical="center"/>
    </xf>
    <xf numFmtId="0" fontId="0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left"/>
    </xf>
    <xf numFmtId="0" fontId="0" fillId="2" borderId="0" xfId="0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182" fontId="5" fillId="2" borderId="0" xfId="0" applyNumberFormat="1" applyFont="1" applyFill="1" applyAlignment="1">
      <alignment vertical="center" shrinkToFit="1"/>
    </xf>
    <xf numFmtId="0" fontId="22" fillId="2" borderId="0" xfId="0" applyFont="1" applyFill="1" applyAlignment="1"/>
    <xf numFmtId="185" fontId="14" fillId="2" borderId="0" xfId="0" applyNumberFormat="1" applyFont="1" applyFill="1" applyAlignment="1">
      <alignment horizontal="center" vertical="center" shrinkToFit="1"/>
    </xf>
    <xf numFmtId="185" fontId="14" fillId="2" borderId="4" xfId="1" applyNumberFormat="1" applyFont="1" applyFill="1" applyBorder="1" applyAlignment="1">
      <alignment horizontal="center" vertical="center" shrinkToFit="1"/>
    </xf>
    <xf numFmtId="185" fontId="14" fillId="2" borderId="6" xfId="1" applyNumberFormat="1" applyFont="1" applyFill="1" applyBorder="1" applyAlignment="1">
      <alignment horizontal="center" vertical="center" shrinkToFit="1"/>
    </xf>
    <xf numFmtId="185" fontId="14" fillId="2" borderId="9" xfId="1" applyNumberFormat="1" applyFont="1" applyFill="1" applyBorder="1" applyAlignment="1">
      <alignment horizontal="center" vertical="center" shrinkToFit="1"/>
    </xf>
    <xf numFmtId="0" fontId="29" fillId="6" borderId="10" xfId="13" applyFont="1" applyFill="1" applyBorder="1" applyAlignment="1">
      <alignment horizontal="center" vertical="center" wrapText="1" shrinkToFit="1"/>
    </xf>
    <xf numFmtId="0" fontId="13" fillId="2" borderId="0" xfId="0" applyFont="1" applyFill="1" applyAlignment="1">
      <alignment horizontal="left"/>
    </xf>
    <xf numFmtId="0" fontId="14" fillId="2" borderId="10" xfId="0" applyFont="1" applyFill="1" applyBorder="1" applyAlignment="1">
      <alignment horizontal="center" vertical="center" shrinkToFit="1"/>
    </xf>
    <xf numFmtId="185" fontId="14" fillId="2" borderId="11" xfId="1" applyNumberFormat="1" applyFont="1" applyFill="1" applyBorder="1" applyAlignment="1">
      <alignment horizontal="center" vertical="center" shrinkToFit="1"/>
    </xf>
    <xf numFmtId="0" fontId="14" fillId="2" borderId="2" xfId="0" applyFont="1" applyFill="1" applyBorder="1" applyAlignment="1">
      <alignment horizontal="center" vertical="center" shrinkToFit="1"/>
    </xf>
    <xf numFmtId="0" fontId="14" fillId="2" borderId="5" xfId="0" applyFont="1" applyFill="1" applyBorder="1" applyAlignment="1">
      <alignment horizontal="right" vertical="center" shrinkToFit="1"/>
    </xf>
    <xf numFmtId="0" fontId="0" fillId="2" borderId="0" xfId="0" applyFill="1" applyBorder="1" applyAlignment="1">
      <alignment horizontal="center" vertical="center"/>
    </xf>
    <xf numFmtId="182" fontId="13" fillId="2" borderId="0" xfId="0" applyNumberFormat="1" applyFont="1" applyFill="1" applyAlignment="1">
      <alignment vertical="center" wrapText="1" shrinkToFit="1"/>
    </xf>
    <xf numFmtId="182" fontId="13" fillId="2" borderId="0" xfId="0" applyNumberFormat="1" applyFont="1" applyFill="1" applyAlignment="1">
      <alignment vertical="center" shrinkToFit="1"/>
    </xf>
    <xf numFmtId="0" fontId="21" fillId="2" borderId="0" xfId="0" applyFont="1" applyFill="1" applyAlignment="1"/>
    <xf numFmtId="0" fontId="37" fillId="2" borderId="0" xfId="0" applyFont="1" applyFill="1" applyAlignment="1">
      <alignment vertical="center"/>
    </xf>
    <xf numFmtId="0" fontId="35" fillId="2" borderId="0" xfId="0" applyFont="1" applyFill="1" applyAlignment="1">
      <alignment horizontal="left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/>
    <xf numFmtId="0" fontId="24" fillId="2" borderId="0" xfId="0" applyFont="1" applyFill="1" applyBorder="1" applyAlignment="1">
      <alignment vertical="center" shrinkToFit="1"/>
    </xf>
    <xf numFmtId="0" fontId="14" fillId="2" borderId="0" xfId="0" applyFont="1" applyFill="1" applyAlignment="1">
      <alignment vertical="center"/>
    </xf>
    <xf numFmtId="0" fontId="42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184" fontId="41" fillId="2" borderId="0" xfId="0" applyNumberFormat="1" applyFont="1" applyFill="1" applyAlignment="1">
      <alignment vertical="center"/>
    </xf>
    <xf numFmtId="0" fontId="23" fillId="2" borderId="0" xfId="0" applyFont="1" applyFill="1" applyBorder="1" applyAlignment="1">
      <alignment horizontal="center" vertical="center"/>
    </xf>
    <xf numFmtId="179" fontId="13" fillId="2" borderId="2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vertical="center"/>
    </xf>
    <xf numFmtId="0" fontId="0" fillId="2" borderId="5" xfId="0" applyFont="1" applyFill="1" applyBorder="1" applyAlignment="1">
      <alignment horizontal="left" vertical="center"/>
    </xf>
    <xf numFmtId="177" fontId="0" fillId="2" borderId="6" xfId="0" applyNumberFormat="1" applyFont="1" applyFill="1" applyBorder="1" applyAlignment="1">
      <alignment horizontal="right" vertical="center"/>
    </xf>
    <xf numFmtId="0" fontId="18" fillId="2" borderId="0" xfId="0" applyFont="1" applyFill="1" applyBorder="1" applyAlignment="1">
      <alignment vertical="center" textRotation="255"/>
    </xf>
    <xf numFmtId="0" fontId="27" fillId="4" borderId="0" xfId="0" applyFont="1" applyFill="1" applyBorder="1" applyAlignment="1">
      <alignment horizontal="center" vertical="center" wrapText="1" shrinkToFit="1"/>
    </xf>
    <xf numFmtId="0" fontId="27" fillId="4" borderId="0" xfId="0" applyFont="1" applyFill="1" applyBorder="1" applyAlignment="1">
      <alignment horizontal="center" vertical="center" shrinkToFit="1"/>
    </xf>
    <xf numFmtId="0" fontId="42" fillId="2" borderId="0" xfId="0" applyFont="1" applyFill="1" applyBorder="1" applyAlignment="1">
      <alignment horizontal="center" vertical="center"/>
    </xf>
    <xf numFmtId="179" fontId="17" fillId="2" borderId="3" xfId="0" applyNumberFormat="1" applyFont="1" applyFill="1" applyBorder="1" applyAlignment="1">
      <alignment horizontal="center" vertical="center" shrinkToFit="1"/>
    </xf>
    <xf numFmtId="0" fontId="29" fillId="12" borderId="10" xfId="13" applyFont="1" applyFill="1" applyBorder="1" applyAlignment="1">
      <alignment horizontal="center" vertical="center" wrapText="1" shrinkToFit="1"/>
    </xf>
    <xf numFmtId="0" fontId="29" fillId="15" borderId="10" xfId="13" applyFont="1" applyFill="1" applyBorder="1" applyAlignment="1">
      <alignment horizontal="center" vertical="center" wrapText="1" shrinkToFit="1"/>
    </xf>
    <xf numFmtId="0" fontId="22" fillId="2" borderId="0" xfId="0" applyFont="1" applyFill="1" applyAlignment="1">
      <alignment horizontal="left"/>
    </xf>
    <xf numFmtId="0" fontId="11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vertical="center"/>
    </xf>
    <xf numFmtId="0" fontId="32" fillId="2" borderId="0" xfId="0" applyFont="1" applyFill="1" applyBorder="1" applyAlignment="1">
      <alignment vertical="center" textRotation="255" wrapText="1"/>
    </xf>
    <xf numFmtId="180" fontId="20" fillId="2" borderId="0" xfId="2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 wrapText="1" shrinkToFit="1"/>
    </xf>
    <xf numFmtId="0" fontId="32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left"/>
    </xf>
    <xf numFmtId="0" fontId="32" fillId="2" borderId="0" xfId="0" applyFont="1" applyFill="1" applyBorder="1" applyAlignment="1">
      <alignment horizontal="center" vertical="center"/>
    </xf>
    <xf numFmtId="182" fontId="32" fillId="2" borderId="0" xfId="0" applyNumberFormat="1" applyFont="1" applyFill="1" applyAlignment="1">
      <alignment vertical="center" shrinkToFit="1"/>
    </xf>
    <xf numFmtId="0" fontId="32" fillId="2" borderId="0" xfId="0" applyFont="1" applyFill="1" applyAlignment="1">
      <alignment horizontal="center" vertical="center" shrinkToFit="1"/>
    </xf>
    <xf numFmtId="180" fontId="40" fillId="2" borderId="0" xfId="2" applyNumberFormat="1" applyFont="1" applyFill="1" applyBorder="1" applyAlignment="1">
      <alignment horizontal="center" vertical="center"/>
    </xf>
    <xf numFmtId="38" fontId="17" fillId="2" borderId="0" xfId="1" applyFont="1" applyFill="1" applyBorder="1" applyAlignment="1">
      <alignment horizontal="center" vertical="center"/>
    </xf>
    <xf numFmtId="0" fontId="31" fillId="2" borderId="0" xfId="0" applyFont="1" applyFill="1" applyAlignment="1">
      <alignment horizontal="right"/>
    </xf>
    <xf numFmtId="182" fontId="5" fillId="2" borderId="0" xfId="0" applyNumberFormat="1" applyFont="1" applyFill="1" applyAlignment="1">
      <alignment horizontal="center" vertical="center" wrapText="1" shrinkToFit="1"/>
    </xf>
    <xf numFmtId="179" fontId="5" fillId="2" borderId="0" xfId="0" applyNumberFormat="1" applyFont="1" applyFill="1" applyBorder="1" applyAlignment="1">
      <alignment horizontal="left" vertical="center" shrinkToFit="1"/>
    </xf>
    <xf numFmtId="0" fontId="45" fillId="6" borderId="10" xfId="13" applyFont="1" applyFill="1" applyBorder="1" applyAlignment="1">
      <alignment horizontal="center" vertical="center" wrapText="1" shrinkToFit="1"/>
    </xf>
    <xf numFmtId="0" fontId="30" fillId="13" borderId="11" xfId="13" applyFont="1" applyFill="1" applyBorder="1" applyAlignment="1">
      <alignment horizontal="center" vertical="center" shrinkToFit="1"/>
    </xf>
    <xf numFmtId="0" fontId="30" fillId="12" borderId="11" xfId="13" applyFont="1" applyFill="1" applyBorder="1" applyAlignment="1">
      <alignment horizontal="center" vertical="center" shrinkToFit="1"/>
    </xf>
    <xf numFmtId="0" fontId="30" fillId="9" borderId="11" xfId="13" applyFont="1" applyFill="1" applyBorder="1" applyAlignment="1">
      <alignment horizontal="center" vertical="center" shrinkToFit="1"/>
    </xf>
    <xf numFmtId="0" fontId="44" fillId="7" borderId="24" xfId="13" applyFont="1" applyFill="1" applyBorder="1" applyAlignment="1">
      <alignment horizontal="center" vertical="center" wrapText="1" shrinkToFit="1"/>
    </xf>
    <xf numFmtId="0" fontId="36" fillId="2" borderId="25" xfId="13" applyFont="1" applyFill="1" applyBorder="1" applyAlignment="1">
      <alignment horizontal="center" vertical="center" shrinkToFit="1"/>
    </xf>
    <xf numFmtId="0" fontId="45" fillId="6" borderId="26" xfId="13" applyFont="1" applyFill="1" applyBorder="1" applyAlignment="1">
      <alignment horizontal="center" vertical="center" wrapText="1" shrinkToFit="1"/>
    </xf>
    <xf numFmtId="0" fontId="30" fillId="13" borderId="27" xfId="13" applyFont="1" applyFill="1" applyBorder="1" applyAlignment="1">
      <alignment horizontal="center" vertical="center" shrinkToFit="1"/>
    </xf>
    <xf numFmtId="0" fontId="29" fillId="5" borderId="26" xfId="13" applyFont="1" applyFill="1" applyBorder="1" applyAlignment="1">
      <alignment horizontal="center" vertical="center" wrapText="1"/>
    </xf>
    <xf numFmtId="0" fontId="30" fillId="11" borderId="27" xfId="13" applyFont="1" applyFill="1" applyBorder="1" applyAlignment="1">
      <alignment horizontal="center" vertical="center" shrinkToFit="1"/>
    </xf>
    <xf numFmtId="0" fontId="29" fillId="12" borderId="26" xfId="13" applyFont="1" applyFill="1" applyBorder="1" applyAlignment="1">
      <alignment horizontal="center" vertical="center" wrapText="1" shrinkToFit="1"/>
    </xf>
    <xf numFmtId="0" fontId="30" fillId="12" borderId="27" xfId="13" applyFont="1" applyFill="1" applyBorder="1" applyAlignment="1">
      <alignment horizontal="center" vertical="center" shrinkToFit="1"/>
    </xf>
    <xf numFmtId="0" fontId="29" fillId="6" borderId="28" xfId="13" applyFont="1" applyFill="1" applyBorder="1" applyAlignment="1">
      <alignment horizontal="center" vertical="center" wrapText="1" shrinkToFit="1"/>
    </xf>
    <xf numFmtId="0" fontId="30" fillId="9" borderId="29" xfId="13" applyFont="1" applyFill="1" applyBorder="1" applyAlignment="1">
      <alignment horizontal="center" vertical="center" shrinkToFit="1"/>
    </xf>
    <xf numFmtId="0" fontId="29" fillId="6" borderId="2" xfId="13" applyFont="1" applyFill="1" applyBorder="1" applyAlignment="1">
      <alignment horizontal="center" vertical="center" wrapText="1" shrinkToFit="1"/>
    </xf>
    <xf numFmtId="0" fontId="30" fillId="8" borderId="27" xfId="13" applyFont="1" applyFill="1" applyBorder="1" applyAlignment="1">
      <alignment horizontal="center" vertical="center" shrinkToFit="1"/>
    </xf>
    <xf numFmtId="0" fontId="30" fillId="10" borderId="27" xfId="13" applyFont="1" applyFill="1" applyBorder="1" applyAlignment="1">
      <alignment horizontal="center" vertical="center" shrinkToFit="1"/>
    </xf>
    <xf numFmtId="0" fontId="29" fillId="12" borderId="22" xfId="13" applyFont="1" applyFill="1" applyBorder="1" applyAlignment="1">
      <alignment horizontal="center" vertical="center" wrapText="1" shrinkToFit="1"/>
    </xf>
    <xf numFmtId="0" fontId="29" fillId="6" borderId="32" xfId="13" applyFont="1" applyFill="1" applyBorder="1" applyAlignment="1">
      <alignment horizontal="center" vertical="center" wrapText="1" shrinkToFit="1"/>
    </xf>
    <xf numFmtId="0" fontId="44" fillId="7" borderId="26" xfId="13" applyFont="1" applyFill="1" applyBorder="1" applyAlignment="1">
      <alignment horizontal="center" vertical="center" wrapText="1" shrinkToFit="1"/>
    </xf>
    <xf numFmtId="0" fontId="36" fillId="2" borderId="27" xfId="13" applyFont="1" applyFill="1" applyBorder="1" applyAlignment="1">
      <alignment horizontal="center" vertical="center" shrinkToFit="1"/>
    </xf>
    <xf numFmtId="0" fontId="30" fillId="14" borderId="27" xfId="13" applyFont="1" applyFill="1" applyBorder="1" applyAlignment="1">
      <alignment horizontal="center" vertical="center" shrinkToFit="1"/>
    </xf>
    <xf numFmtId="0" fontId="29" fillId="6" borderId="22" xfId="13" applyFont="1" applyFill="1" applyBorder="1" applyAlignment="1">
      <alignment horizontal="center" vertical="center" wrapText="1" shrinkToFit="1"/>
    </xf>
    <xf numFmtId="0" fontId="29" fillId="15" borderId="22" xfId="13" applyFont="1" applyFill="1" applyBorder="1" applyAlignment="1">
      <alignment horizontal="center" vertical="center" wrapText="1" shrinkToFit="1"/>
    </xf>
    <xf numFmtId="0" fontId="30" fillId="9" borderId="27" xfId="13" applyFont="1" applyFill="1" applyBorder="1" applyAlignment="1">
      <alignment horizontal="center" vertical="center" shrinkToFit="1"/>
    </xf>
    <xf numFmtId="0" fontId="27" fillId="2" borderId="27" xfId="0" applyFont="1" applyFill="1" applyBorder="1" applyAlignment="1">
      <alignment horizontal="center" vertical="center" shrinkToFit="1"/>
    </xf>
    <xf numFmtId="0" fontId="27" fillId="2" borderId="29" xfId="0" applyFont="1" applyFill="1" applyBorder="1" applyAlignment="1">
      <alignment horizontal="center" vertical="center" shrinkToFit="1"/>
    </xf>
    <xf numFmtId="0" fontId="29" fillId="8" borderId="26" xfId="13" applyFont="1" applyFill="1" applyBorder="1" applyAlignment="1">
      <alignment horizontal="center" vertical="center" wrapText="1" shrinkToFit="1"/>
    </xf>
    <xf numFmtId="0" fontId="29" fillId="13" borderId="26" xfId="13" applyFont="1" applyFill="1" applyBorder="1" applyAlignment="1">
      <alignment horizontal="center" vertical="center" wrapText="1" shrinkToFit="1"/>
    </xf>
    <xf numFmtId="0" fontId="29" fillId="6" borderId="26" xfId="13" applyFont="1" applyFill="1" applyBorder="1" applyAlignment="1">
      <alignment horizontal="center" vertical="center" wrapText="1" shrinkToFit="1"/>
    </xf>
    <xf numFmtId="0" fontId="29" fillId="10" borderId="26" xfId="13" applyFont="1" applyFill="1" applyBorder="1" applyAlignment="1">
      <alignment horizontal="center" vertical="center" wrapText="1" shrinkToFit="1"/>
    </xf>
    <xf numFmtId="0" fontId="29" fillId="15" borderId="26" xfId="13" applyFont="1" applyFill="1" applyBorder="1" applyAlignment="1">
      <alignment horizontal="center" vertical="center" wrapText="1" shrinkToFit="1"/>
    </xf>
    <xf numFmtId="0" fontId="27" fillId="2" borderId="26" xfId="0" applyFont="1" applyFill="1" applyBorder="1" applyAlignment="1">
      <alignment horizontal="center" vertical="center" wrapText="1" shrinkToFit="1"/>
    </xf>
    <xf numFmtId="0" fontId="27" fillId="2" borderId="28" xfId="0" applyFont="1" applyFill="1" applyBorder="1" applyAlignment="1">
      <alignment horizontal="center" vertical="center" wrapText="1" shrinkToFit="1"/>
    </xf>
    <xf numFmtId="0" fontId="36" fillId="2" borderId="34" xfId="13" applyFont="1" applyFill="1" applyBorder="1" applyAlignment="1">
      <alignment horizontal="center" vertical="center" shrinkToFit="1"/>
    </xf>
    <xf numFmtId="0" fontId="30" fillId="9" borderId="34" xfId="13" applyFont="1" applyFill="1" applyBorder="1" applyAlignment="1">
      <alignment horizontal="center" vertical="center" shrinkToFit="1"/>
    </xf>
    <xf numFmtId="0" fontId="30" fillId="12" borderId="34" xfId="13" applyFont="1" applyFill="1" applyBorder="1" applyAlignment="1">
      <alignment horizontal="center" vertical="center" shrinkToFit="1"/>
    </xf>
    <xf numFmtId="0" fontId="30" fillId="11" borderId="34" xfId="13" applyFont="1" applyFill="1" applyBorder="1" applyAlignment="1">
      <alignment horizontal="center" vertical="center" shrinkToFit="1"/>
    </xf>
    <xf numFmtId="0" fontId="16" fillId="2" borderId="0" xfId="0" applyFont="1" applyFill="1" applyBorder="1" applyAlignment="1">
      <alignment horizontal="center" vertical="center" wrapText="1" shrinkToFit="1"/>
    </xf>
    <xf numFmtId="0" fontId="44" fillId="7" borderId="10" xfId="13" applyFont="1" applyFill="1" applyBorder="1" applyAlignment="1">
      <alignment horizontal="center" vertical="center" wrapText="1" shrinkToFit="1"/>
    </xf>
    <xf numFmtId="0" fontId="36" fillId="2" borderId="11" xfId="13" applyFont="1" applyFill="1" applyBorder="1" applyAlignment="1">
      <alignment horizontal="center" vertical="center" shrinkToFit="1"/>
    </xf>
    <xf numFmtId="0" fontId="29" fillId="8" borderId="10" xfId="13" applyFont="1" applyFill="1" applyBorder="1" applyAlignment="1">
      <alignment horizontal="center" vertical="center" wrapText="1" shrinkToFit="1"/>
    </xf>
    <xf numFmtId="0" fontId="30" fillId="8" borderId="11" xfId="13" applyFont="1" applyFill="1" applyBorder="1" applyAlignment="1">
      <alignment horizontal="center" vertical="center" shrinkToFit="1"/>
    </xf>
    <xf numFmtId="0" fontId="29" fillId="5" borderId="10" xfId="13" applyFont="1" applyFill="1" applyBorder="1" applyAlignment="1">
      <alignment horizontal="center" vertical="center" wrapText="1"/>
    </xf>
    <xf numFmtId="0" fontId="30" fillId="10" borderId="11" xfId="13" applyFont="1" applyFill="1" applyBorder="1" applyAlignment="1">
      <alignment horizontal="center" vertical="center" shrinkToFit="1"/>
    </xf>
    <xf numFmtId="0" fontId="29" fillId="10" borderId="10" xfId="13" applyFont="1" applyFill="1" applyBorder="1" applyAlignment="1">
      <alignment horizontal="center" vertical="center" wrapText="1" shrinkToFit="1"/>
    </xf>
    <xf numFmtId="0" fontId="30" fillId="11" borderId="11" xfId="13" applyFont="1" applyFill="1" applyBorder="1" applyAlignment="1">
      <alignment horizontal="center" vertical="center" shrinkToFit="1"/>
    </xf>
    <xf numFmtId="0" fontId="29" fillId="13" borderId="10" xfId="13" applyFont="1" applyFill="1" applyBorder="1" applyAlignment="1">
      <alignment horizontal="center" vertical="center" wrapText="1" shrinkToFit="1"/>
    </xf>
    <xf numFmtId="0" fontId="30" fillId="14" borderId="11" xfId="13" applyFont="1" applyFill="1" applyBorder="1" applyAlignment="1">
      <alignment horizontal="center" vertical="center" shrinkToFit="1"/>
    </xf>
    <xf numFmtId="38" fontId="12" fillId="2" borderId="0" xfId="1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 wrapText="1" shrinkToFit="1"/>
    </xf>
    <xf numFmtId="179" fontId="12" fillId="2" borderId="7" xfId="0" applyNumberFormat="1" applyFont="1" applyFill="1" applyBorder="1" applyAlignment="1">
      <alignment horizontal="center" vertical="center" shrinkToFit="1"/>
    </xf>
    <xf numFmtId="0" fontId="29" fillId="8" borderId="8" xfId="13" applyFont="1" applyFill="1" applyBorder="1" applyAlignment="1">
      <alignment horizontal="center" vertical="center" wrapText="1" shrinkToFit="1"/>
    </xf>
    <xf numFmtId="179" fontId="13" fillId="2" borderId="36" xfId="0" applyNumberFormat="1" applyFont="1" applyFill="1" applyBorder="1" applyAlignment="1">
      <alignment horizontal="center" vertical="center"/>
    </xf>
    <xf numFmtId="0" fontId="44" fillId="7" borderId="37" xfId="13" applyFont="1" applyFill="1" applyBorder="1" applyAlignment="1">
      <alignment horizontal="center" vertical="center" wrapText="1" shrinkToFit="1"/>
    </xf>
    <xf numFmtId="0" fontId="36" fillId="2" borderId="38" xfId="13" applyFont="1" applyFill="1" applyBorder="1" applyAlignment="1">
      <alignment horizontal="center" vertical="center" shrinkToFit="1"/>
    </xf>
    <xf numFmtId="0" fontId="30" fillId="8" borderId="39" xfId="13" applyFont="1" applyFill="1" applyBorder="1" applyAlignment="1">
      <alignment horizontal="center" vertical="center" shrinkToFit="1"/>
    </xf>
    <xf numFmtId="0" fontId="44" fillId="7" borderId="2" xfId="13" applyFont="1" applyFill="1" applyBorder="1" applyAlignment="1">
      <alignment horizontal="center" vertical="center" wrapText="1" shrinkToFit="1"/>
    </xf>
    <xf numFmtId="0" fontId="36" fillId="2" borderId="21" xfId="13" applyFont="1" applyFill="1" applyBorder="1" applyAlignment="1">
      <alignment horizontal="center" vertical="center" shrinkToFit="1"/>
    </xf>
    <xf numFmtId="0" fontId="44" fillId="7" borderId="8" xfId="13" applyFont="1" applyFill="1" applyBorder="1" applyAlignment="1">
      <alignment horizontal="center" vertical="center" wrapText="1" shrinkToFit="1"/>
    </xf>
    <xf numFmtId="0" fontId="36" fillId="2" borderId="39" xfId="13" applyFont="1" applyFill="1" applyBorder="1" applyAlignment="1">
      <alignment horizontal="center" vertical="center" shrinkToFit="1"/>
    </xf>
    <xf numFmtId="0" fontId="29" fillId="10" borderId="8" xfId="13" applyFont="1" applyFill="1" applyBorder="1" applyAlignment="1">
      <alignment horizontal="center" vertical="center" wrapText="1" shrinkToFit="1"/>
    </xf>
    <xf numFmtId="0" fontId="30" fillId="11" borderId="39" xfId="13" applyFont="1" applyFill="1" applyBorder="1" applyAlignment="1">
      <alignment horizontal="center" vertical="center" shrinkToFit="1"/>
    </xf>
    <xf numFmtId="0" fontId="19" fillId="2" borderId="21" xfId="0" applyFont="1" applyFill="1" applyBorder="1" applyAlignment="1">
      <alignment horizontal="center" vertical="center"/>
    </xf>
    <xf numFmtId="0" fontId="29" fillId="5" borderId="5" xfId="13" applyFont="1" applyFill="1" applyBorder="1" applyAlignment="1">
      <alignment horizontal="center" vertical="center" wrapText="1"/>
    </xf>
    <xf numFmtId="0" fontId="30" fillId="10" borderId="41" xfId="13" applyFont="1" applyFill="1" applyBorder="1" applyAlignment="1">
      <alignment horizontal="center" vertical="center" shrinkToFit="1"/>
    </xf>
    <xf numFmtId="0" fontId="29" fillId="12" borderId="2" xfId="13" applyFont="1" applyFill="1" applyBorder="1" applyAlignment="1">
      <alignment horizontal="center" vertical="center" wrapText="1" shrinkToFit="1"/>
    </xf>
    <xf numFmtId="0" fontId="29" fillId="12" borderId="8" xfId="13" applyFont="1" applyFill="1" applyBorder="1" applyAlignment="1">
      <alignment horizontal="center" vertical="center" wrapText="1" shrinkToFit="1"/>
    </xf>
    <xf numFmtId="0" fontId="29" fillId="8" borderId="37" xfId="13" applyFont="1" applyFill="1" applyBorder="1" applyAlignment="1">
      <alignment horizontal="center" vertical="center" wrapText="1" shrinkToFit="1"/>
    </xf>
    <xf numFmtId="0" fontId="30" fillId="8" borderId="38" xfId="13" applyFont="1" applyFill="1" applyBorder="1" applyAlignment="1">
      <alignment horizontal="center" vertical="center" shrinkToFit="1"/>
    </xf>
    <xf numFmtId="0" fontId="29" fillId="6" borderId="8" xfId="13" applyFont="1" applyFill="1" applyBorder="1" applyAlignment="1">
      <alignment horizontal="center" vertical="center" wrapText="1" shrinkToFit="1"/>
    </xf>
    <xf numFmtId="0" fontId="30" fillId="12" borderId="39" xfId="13" applyFont="1" applyFill="1" applyBorder="1" applyAlignment="1">
      <alignment horizontal="center" vertical="center" shrinkToFit="1"/>
    </xf>
    <xf numFmtId="0" fontId="29" fillId="13" borderId="8" xfId="13" applyFont="1" applyFill="1" applyBorder="1" applyAlignment="1">
      <alignment horizontal="center" vertical="center" wrapText="1" shrinkToFit="1"/>
    </xf>
    <xf numFmtId="0" fontId="30" fillId="14" borderId="39" xfId="13" applyFont="1" applyFill="1" applyBorder="1" applyAlignment="1">
      <alignment horizontal="center" vertical="center" shrinkToFit="1"/>
    </xf>
    <xf numFmtId="0" fontId="45" fillId="6" borderId="2" xfId="13" applyFont="1" applyFill="1" applyBorder="1" applyAlignment="1">
      <alignment horizontal="center" vertical="center" wrapText="1" shrinkToFit="1"/>
    </xf>
    <xf numFmtId="0" fontId="30" fillId="13" borderId="21" xfId="13" applyFont="1" applyFill="1" applyBorder="1" applyAlignment="1">
      <alignment horizontal="center" vertical="center" shrinkToFit="1"/>
    </xf>
    <xf numFmtId="0" fontId="44" fillId="7" borderId="40" xfId="13" applyFont="1" applyFill="1" applyBorder="1" applyAlignment="1">
      <alignment horizontal="center" vertical="center" wrapText="1" shrinkToFit="1"/>
    </xf>
    <xf numFmtId="0" fontId="36" fillId="2" borderId="35" xfId="13" applyFont="1" applyFill="1" applyBorder="1" applyAlignment="1">
      <alignment horizontal="center" vertical="center" shrinkToFit="1"/>
    </xf>
    <xf numFmtId="0" fontId="29" fillId="15" borderId="37" xfId="13" applyFont="1" applyFill="1" applyBorder="1" applyAlignment="1">
      <alignment horizontal="center" vertical="center" wrapText="1" shrinkToFit="1"/>
    </xf>
    <xf numFmtId="0" fontId="30" fillId="9" borderId="38" xfId="13" applyFont="1" applyFill="1" applyBorder="1" applyAlignment="1">
      <alignment horizontal="center" vertical="center" shrinkToFit="1"/>
    </xf>
    <xf numFmtId="0" fontId="29" fillId="5" borderId="8" xfId="13" applyFont="1" applyFill="1" applyBorder="1" applyAlignment="1">
      <alignment horizontal="center" vertical="center" wrapText="1"/>
    </xf>
    <xf numFmtId="0" fontId="30" fillId="12" borderId="21" xfId="13" applyFont="1" applyFill="1" applyBorder="1" applyAlignment="1">
      <alignment horizontal="center" vertical="center" shrinkToFit="1"/>
    </xf>
    <xf numFmtId="0" fontId="30" fillId="9" borderId="21" xfId="13" applyFont="1" applyFill="1" applyBorder="1" applyAlignment="1">
      <alignment horizontal="center" vertical="center" shrinkToFit="1"/>
    </xf>
    <xf numFmtId="0" fontId="29" fillId="8" borderId="2" xfId="13" applyFont="1" applyFill="1" applyBorder="1" applyAlignment="1">
      <alignment horizontal="center" vertical="center" wrapText="1" shrinkToFit="1"/>
    </xf>
    <xf numFmtId="0" fontId="30" fillId="8" borderId="21" xfId="13" applyFont="1" applyFill="1" applyBorder="1" applyAlignment="1">
      <alignment horizontal="center" vertical="center" shrinkToFit="1"/>
    </xf>
    <xf numFmtId="0" fontId="29" fillId="12" borderId="40" xfId="13" applyFont="1" applyFill="1" applyBorder="1" applyAlignment="1">
      <alignment horizontal="center" vertical="center" wrapText="1" shrinkToFit="1"/>
    </xf>
    <xf numFmtId="0" fontId="30" fillId="12" borderId="35" xfId="13" applyFont="1" applyFill="1" applyBorder="1" applyAlignment="1">
      <alignment horizontal="center" vertical="center" shrinkToFit="1"/>
    </xf>
    <xf numFmtId="0" fontId="29" fillId="12" borderId="37" xfId="13" applyFont="1" applyFill="1" applyBorder="1" applyAlignment="1">
      <alignment horizontal="center" vertical="center" wrapText="1" shrinkToFit="1"/>
    </xf>
    <xf numFmtId="0" fontId="30" fillId="12" borderId="38" xfId="13" applyFont="1" applyFill="1" applyBorder="1" applyAlignment="1">
      <alignment horizontal="center" vertical="center" shrinkToFit="1"/>
    </xf>
    <xf numFmtId="0" fontId="30" fillId="9" borderId="39" xfId="13" applyFont="1" applyFill="1" applyBorder="1" applyAlignment="1">
      <alignment horizontal="center" vertical="center" shrinkToFit="1"/>
    </xf>
    <xf numFmtId="0" fontId="29" fillId="10" borderId="2" xfId="13" applyFont="1" applyFill="1" applyBorder="1" applyAlignment="1">
      <alignment horizontal="center" vertical="center" wrapText="1" shrinkToFit="1"/>
    </xf>
    <xf numFmtId="0" fontId="30" fillId="11" borderId="21" xfId="13" applyFont="1" applyFill="1" applyBorder="1" applyAlignment="1">
      <alignment horizontal="center" vertical="center" shrinkToFit="1"/>
    </xf>
    <xf numFmtId="0" fontId="29" fillId="6" borderId="40" xfId="13" applyFont="1" applyFill="1" applyBorder="1" applyAlignment="1">
      <alignment horizontal="center" vertical="center" wrapText="1" shrinkToFit="1"/>
    </xf>
    <xf numFmtId="0" fontId="30" fillId="9" borderId="35" xfId="13" applyFont="1" applyFill="1" applyBorder="1" applyAlignment="1">
      <alignment horizontal="center" vertical="center" shrinkToFit="1"/>
    </xf>
    <xf numFmtId="0" fontId="29" fillId="10" borderId="5" xfId="13" applyFont="1" applyFill="1" applyBorder="1" applyAlignment="1">
      <alignment horizontal="center" vertical="center" wrapText="1" shrinkToFit="1"/>
    </xf>
    <xf numFmtId="0" fontId="30" fillId="11" borderId="41" xfId="13" applyFont="1" applyFill="1" applyBorder="1" applyAlignment="1">
      <alignment horizontal="center" vertical="center" shrinkToFit="1"/>
    </xf>
    <xf numFmtId="0" fontId="45" fillId="6" borderId="37" xfId="13" applyFont="1" applyFill="1" applyBorder="1" applyAlignment="1">
      <alignment horizontal="center" vertical="center" wrapText="1" shrinkToFit="1"/>
    </xf>
    <xf numFmtId="0" fontId="30" fillId="13" borderId="38" xfId="13" applyFont="1" applyFill="1" applyBorder="1" applyAlignment="1">
      <alignment horizontal="center" vertical="center" shrinkToFit="1"/>
    </xf>
    <xf numFmtId="0" fontId="29" fillId="6" borderId="37" xfId="13" applyFont="1" applyFill="1" applyBorder="1" applyAlignment="1">
      <alignment horizontal="center" vertical="center" wrapText="1" shrinkToFit="1"/>
    </xf>
    <xf numFmtId="0" fontId="29" fillId="8" borderId="5" xfId="13" applyFont="1" applyFill="1" applyBorder="1" applyAlignment="1">
      <alignment horizontal="center" vertical="center" wrapText="1" shrinkToFit="1"/>
    </xf>
    <xf numFmtId="0" fontId="30" fillId="8" borderId="41" xfId="13" applyFont="1" applyFill="1" applyBorder="1" applyAlignment="1">
      <alignment horizontal="center" vertical="center" shrinkToFit="1"/>
    </xf>
    <xf numFmtId="0" fontId="30" fillId="10" borderId="39" xfId="13" applyFont="1" applyFill="1" applyBorder="1" applyAlignment="1">
      <alignment horizontal="center" vertical="center" shrinkToFit="1"/>
    </xf>
    <xf numFmtId="0" fontId="29" fillId="15" borderId="2" xfId="13" applyFont="1" applyFill="1" applyBorder="1" applyAlignment="1">
      <alignment horizontal="center" vertical="center" wrapText="1" shrinkToFit="1"/>
    </xf>
    <xf numFmtId="0" fontId="30" fillId="11" borderId="29" xfId="13" applyFont="1" applyFill="1" applyBorder="1" applyAlignment="1">
      <alignment horizontal="center" vertical="center" shrinkToFit="1"/>
    </xf>
    <xf numFmtId="0" fontId="30" fillId="8" borderId="31" xfId="13" applyFont="1" applyFill="1" applyBorder="1" applyAlignment="1">
      <alignment horizontal="center" vertical="center" shrinkToFit="1"/>
    </xf>
    <xf numFmtId="0" fontId="36" fillId="2" borderId="31" xfId="13" applyFont="1" applyFill="1" applyBorder="1" applyAlignment="1">
      <alignment horizontal="center" vertical="center" shrinkToFit="1"/>
    </xf>
    <xf numFmtId="0" fontId="30" fillId="12" borderId="31" xfId="13" applyFont="1" applyFill="1" applyBorder="1" applyAlignment="1">
      <alignment horizontal="center" vertical="center" shrinkToFit="1"/>
    </xf>
    <xf numFmtId="0" fontId="30" fillId="10" borderId="29" xfId="13" applyFont="1" applyFill="1" applyBorder="1" applyAlignment="1">
      <alignment horizontal="center" vertical="center" shrinkToFit="1"/>
    </xf>
    <xf numFmtId="0" fontId="30" fillId="9" borderId="25" xfId="13" applyFont="1" applyFill="1" applyBorder="1" applyAlignment="1">
      <alignment horizontal="center" vertical="center" shrinkToFit="1"/>
    </xf>
    <xf numFmtId="0" fontId="30" fillId="14" borderId="29" xfId="13" applyFont="1" applyFill="1" applyBorder="1" applyAlignment="1">
      <alignment horizontal="center" vertical="center" shrinkToFit="1"/>
    </xf>
    <xf numFmtId="0" fontId="30" fillId="11" borderId="25" xfId="13" applyFont="1" applyFill="1" applyBorder="1" applyAlignment="1">
      <alignment horizontal="center" vertical="center" shrinkToFit="1"/>
    </xf>
    <xf numFmtId="0" fontId="30" fillId="14" borderId="34" xfId="13" applyFont="1" applyFill="1" applyBorder="1" applyAlignment="1">
      <alignment horizontal="center" vertical="center" shrinkToFit="1"/>
    </xf>
    <xf numFmtId="0" fontId="30" fillId="12" borderId="25" xfId="13" applyFont="1" applyFill="1" applyBorder="1" applyAlignment="1">
      <alignment horizontal="center" vertical="center" shrinkToFit="1"/>
    </xf>
    <xf numFmtId="0" fontId="30" fillId="8" borderId="25" xfId="13" applyFont="1" applyFill="1" applyBorder="1" applyAlignment="1">
      <alignment horizontal="center" vertical="center" shrinkToFit="1"/>
    </xf>
    <xf numFmtId="0" fontId="36" fillId="2" borderId="29" xfId="13" applyFont="1" applyFill="1" applyBorder="1" applyAlignment="1">
      <alignment horizontal="center" vertical="center" shrinkToFit="1"/>
    </xf>
    <xf numFmtId="0" fontId="30" fillId="12" borderId="29" xfId="13" applyFont="1" applyFill="1" applyBorder="1" applyAlignment="1">
      <alignment horizontal="center" vertical="center" shrinkToFit="1"/>
    </xf>
    <xf numFmtId="0" fontId="44" fillId="7" borderId="42" xfId="13" applyFont="1" applyFill="1" applyBorder="1" applyAlignment="1">
      <alignment horizontal="center" vertical="center" wrapText="1" shrinkToFit="1"/>
    </xf>
    <xf numFmtId="0" fontId="44" fillId="7" borderId="22" xfId="13" applyFont="1" applyFill="1" applyBorder="1" applyAlignment="1">
      <alignment horizontal="center" vertical="center" wrapText="1" shrinkToFit="1"/>
    </xf>
    <xf numFmtId="0" fontId="44" fillId="7" borderId="32" xfId="13" applyFont="1" applyFill="1" applyBorder="1" applyAlignment="1">
      <alignment horizontal="center" vertical="center" wrapText="1" shrinkToFit="1"/>
    </xf>
    <xf numFmtId="0" fontId="29" fillId="8" borderId="42" xfId="13" applyFont="1" applyFill="1" applyBorder="1" applyAlignment="1">
      <alignment horizontal="center" vertical="center" wrapText="1" shrinkToFit="1"/>
    </xf>
    <xf numFmtId="0" fontId="45" fillId="6" borderId="22" xfId="13" applyFont="1" applyFill="1" applyBorder="1" applyAlignment="1">
      <alignment horizontal="center" vertical="center" wrapText="1" shrinkToFit="1"/>
    </xf>
    <xf numFmtId="0" fontId="29" fillId="5" borderId="22" xfId="13" applyFont="1" applyFill="1" applyBorder="1" applyAlignment="1">
      <alignment horizontal="center" vertical="center" wrapText="1"/>
    </xf>
    <xf numFmtId="0" fontId="29" fillId="10" borderId="32" xfId="13" applyFont="1" applyFill="1" applyBorder="1" applyAlignment="1">
      <alignment horizontal="center" vertical="center" wrapText="1" shrinkToFit="1"/>
    </xf>
    <xf numFmtId="0" fontId="29" fillId="8" borderId="22" xfId="13" applyFont="1" applyFill="1" applyBorder="1" applyAlignment="1">
      <alignment horizontal="center" vertical="center" wrapText="1" shrinkToFit="1"/>
    </xf>
    <xf numFmtId="0" fontId="29" fillId="13" borderId="43" xfId="13" applyFont="1" applyFill="1" applyBorder="1" applyAlignment="1">
      <alignment horizontal="center" vertical="center" wrapText="1" shrinkToFit="1"/>
    </xf>
    <xf numFmtId="0" fontId="29" fillId="12" borderId="23" xfId="13" applyFont="1" applyFill="1" applyBorder="1" applyAlignment="1">
      <alignment horizontal="center" vertical="center" wrapText="1" shrinkToFit="1"/>
    </xf>
    <xf numFmtId="0" fontId="29" fillId="15" borderId="42" xfId="13" applyFont="1" applyFill="1" applyBorder="1" applyAlignment="1">
      <alignment horizontal="center" vertical="center" wrapText="1" shrinkToFit="1"/>
    </xf>
    <xf numFmtId="0" fontId="29" fillId="12" borderId="43" xfId="13" applyFont="1" applyFill="1" applyBorder="1" applyAlignment="1">
      <alignment horizontal="center" vertical="center" wrapText="1" shrinkToFit="1"/>
    </xf>
    <xf numFmtId="0" fontId="29" fillId="8" borderId="23" xfId="13" applyFont="1" applyFill="1" applyBorder="1" applyAlignment="1">
      <alignment horizontal="center" vertical="center" wrapText="1" shrinkToFit="1"/>
    </xf>
    <xf numFmtId="0" fontId="29" fillId="12" borderId="42" xfId="13" applyFont="1" applyFill="1" applyBorder="1" applyAlignment="1">
      <alignment horizontal="center" vertical="center" wrapText="1" shrinkToFit="1"/>
    </xf>
    <xf numFmtId="0" fontId="29" fillId="10" borderId="43" xfId="13" applyFont="1" applyFill="1" applyBorder="1" applyAlignment="1">
      <alignment horizontal="center" vertical="center" wrapText="1" shrinkToFit="1"/>
    </xf>
    <xf numFmtId="0" fontId="29" fillId="6" borderId="23" xfId="13" applyFont="1" applyFill="1" applyBorder="1" applyAlignment="1">
      <alignment horizontal="center" vertical="center" wrapText="1" shrinkToFit="1"/>
    </xf>
    <xf numFmtId="0" fontId="29" fillId="6" borderId="42" xfId="13" applyFont="1" applyFill="1" applyBorder="1" applyAlignment="1">
      <alignment horizontal="center" vertical="center" wrapText="1" shrinkToFit="1"/>
    </xf>
    <xf numFmtId="0" fontId="29" fillId="6" borderId="43" xfId="13" applyFont="1" applyFill="1" applyBorder="1" applyAlignment="1">
      <alignment horizontal="center" vertical="center" wrapText="1" shrinkToFit="1"/>
    </xf>
    <xf numFmtId="0" fontId="29" fillId="5" borderId="32" xfId="13" applyFont="1" applyFill="1" applyBorder="1" applyAlignment="1">
      <alignment horizontal="center" vertical="center" wrapText="1"/>
    </xf>
    <xf numFmtId="0" fontId="44" fillId="7" borderId="43" xfId="13" applyFont="1" applyFill="1" applyBorder="1" applyAlignment="1">
      <alignment horizontal="center" vertical="center" wrapText="1" shrinkToFit="1"/>
    </xf>
    <xf numFmtId="0" fontId="29" fillId="10" borderId="22" xfId="13" applyFont="1" applyFill="1" applyBorder="1" applyAlignment="1">
      <alignment horizontal="center" vertical="center" wrapText="1" shrinkToFit="1"/>
    </xf>
    <xf numFmtId="0" fontId="44" fillId="7" borderId="23" xfId="13" applyFont="1" applyFill="1" applyBorder="1" applyAlignment="1">
      <alignment horizontal="center" vertical="center" wrapText="1" shrinkToFit="1"/>
    </xf>
    <xf numFmtId="0" fontId="29" fillId="13" borderId="32" xfId="13" applyFont="1" applyFill="1" applyBorder="1" applyAlignment="1">
      <alignment horizontal="center" vertical="center" wrapText="1" shrinkToFit="1"/>
    </xf>
    <xf numFmtId="0" fontId="29" fillId="5" borderId="42" xfId="13" applyFont="1" applyFill="1" applyBorder="1" applyAlignment="1">
      <alignment horizontal="center" vertical="center" wrapText="1"/>
    </xf>
    <xf numFmtId="180" fontId="46" fillId="2" borderId="10" xfId="2" applyNumberFormat="1" applyFont="1" applyFill="1" applyBorder="1" applyAlignment="1">
      <alignment horizontal="center" vertical="center" shrinkToFit="1"/>
    </xf>
    <xf numFmtId="180" fontId="46" fillId="2" borderId="24" xfId="2" applyNumberFormat="1" applyFont="1" applyFill="1" applyBorder="1" applyAlignment="1">
      <alignment horizontal="center" vertical="center"/>
    </xf>
    <xf numFmtId="180" fontId="46" fillId="2" borderId="26" xfId="2" applyNumberFormat="1" applyFont="1" applyFill="1" applyBorder="1" applyAlignment="1">
      <alignment horizontal="center" vertical="center"/>
    </xf>
    <xf numFmtId="180" fontId="46" fillId="2" borderId="28" xfId="2" applyNumberFormat="1" applyFont="1" applyFill="1" applyBorder="1" applyAlignment="1">
      <alignment horizontal="center" vertical="center"/>
    </xf>
    <xf numFmtId="180" fontId="46" fillId="2" borderId="33" xfId="2" applyNumberFormat="1" applyFont="1" applyFill="1" applyBorder="1" applyAlignment="1">
      <alignment horizontal="center" vertical="center"/>
    </xf>
    <xf numFmtId="180" fontId="46" fillId="2" borderId="30" xfId="2" applyNumberFormat="1" applyFont="1" applyFill="1" applyBorder="1" applyAlignment="1">
      <alignment horizontal="center" vertical="center"/>
    </xf>
    <xf numFmtId="184" fontId="4" fillId="2" borderId="0" xfId="0" applyNumberFormat="1" applyFont="1" applyFill="1" applyAlignment="1">
      <alignment vertical="center"/>
    </xf>
    <xf numFmtId="184" fontId="11" fillId="2" borderId="0" xfId="0" applyNumberFormat="1" applyFont="1" applyFill="1" applyAlignment="1">
      <alignment vertical="center"/>
    </xf>
    <xf numFmtId="0" fontId="11" fillId="2" borderId="0" xfId="0" applyFont="1" applyFill="1" applyAlignment="1">
      <alignment vertical="center"/>
    </xf>
    <xf numFmtId="57" fontId="12" fillId="2" borderId="0" xfId="0" applyNumberFormat="1" applyFont="1" applyFill="1" applyBorder="1" applyAlignment="1">
      <alignment vertical="center"/>
    </xf>
    <xf numFmtId="0" fontId="30" fillId="2" borderId="45" xfId="0" applyFont="1" applyFill="1" applyBorder="1" applyAlignment="1">
      <alignment horizontal="center" vertical="center" wrapText="1" shrinkToFit="1"/>
    </xf>
    <xf numFmtId="0" fontId="30" fillId="2" borderId="45" xfId="0" applyFont="1" applyFill="1" applyBorder="1" applyAlignment="1">
      <alignment horizontal="center" vertical="center" wrapText="1"/>
    </xf>
    <xf numFmtId="0" fontId="30" fillId="4" borderId="45" xfId="0" applyFont="1" applyFill="1" applyBorder="1" applyAlignment="1">
      <alignment horizontal="center" vertical="center" wrapText="1" shrinkToFit="1"/>
    </xf>
    <xf numFmtId="0" fontId="4" fillId="2" borderId="0" xfId="0" applyFont="1" applyFill="1" applyBorder="1" applyAlignment="1">
      <alignment vertical="center" shrinkToFit="1"/>
    </xf>
    <xf numFmtId="0" fontId="27" fillId="2" borderId="44" xfId="0" applyFont="1" applyFill="1" applyBorder="1" applyAlignment="1">
      <alignment horizontal="center" vertical="center" shrinkToFit="1"/>
    </xf>
    <xf numFmtId="0" fontId="27" fillId="4" borderId="44" xfId="0" applyFont="1" applyFill="1" applyBorder="1" applyAlignment="1">
      <alignment horizontal="center" vertical="center" shrinkToFit="1"/>
    </xf>
    <xf numFmtId="0" fontId="27" fillId="2" borderId="44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48" fillId="2" borderId="0" xfId="0" applyNumberFormat="1" applyFont="1" applyFill="1" applyAlignment="1">
      <alignment vertical="center"/>
    </xf>
    <xf numFmtId="0" fontId="18" fillId="2" borderId="24" xfId="0" applyFont="1" applyFill="1" applyBorder="1" applyAlignment="1">
      <alignment horizontal="center" vertical="center" textRotation="255"/>
    </xf>
    <xf numFmtId="0" fontId="18" fillId="2" borderId="26" xfId="0" applyFont="1" applyFill="1" applyBorder="1" applyAlignment="1">
      <alignment horizontal="center" vertical="center" textRotation="255"/>
    </xf>
    <xf numFmtId="0" fontId="18" fillId="2" borderId="28" xfId="0" applyFont="1" applyFill="1" applyBorder="1" applyAlignment="1">
      <alignment horizontal="center" vertical="center" textRotation="255"/>
    </xf>
    <xf numFmtId="0" fontId="32" fillId="2" borderId="24" xfId="0" applyFont="1" applyFill="1" applyBorder="1" applyAlignment="1">
      <alignment horizontal="center" vertical="center" textRotation="255" wrapText="1"/>
    </xf>
    <xf numFmtId="0" fontId="32" fillId="2" borderId="26" xfId="0" applyFont="1" applyFill="1" applyBorder="1" applyAlignment="1">
      <alignment horizontal="center" vertical="center" textRotation="255" wrapText="1"/>
    </xf>
    <xf numFmtId="0" fontId="32" fillId="2" borderId="30" xfId="0" applyFont="1" applyFill="1" applyBorder="1" applyAlignment="1">
      <alignment horizontal="center" vertical="center" textRotation="255" wrapText="1"/>
    </xf>
    <xf numFmtId="0" fontId="32" fillId="2" borderId="24" xfId="0" applyFont="1" applyFill="1" applyBorder="1" applyAlignment="1">
      <alignment horizontal="center" vertical="center"/>
    </xf>
    <xf numFmtId="0" fontId="32" fillId="2" borderId="26" xfId="0" applyFont="1" applyFill="1" applyBorder="1" applyAlignment="1">
      <alignment horizontal="center" vertical="center"/>
    </xf>
    <xf numFmtId="0" fontId="32" fillId="2" borderId="30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left"/>
    </xf>
    <xf numFmtId="187" fontId="47" fillId="2" borderId="0" xfId="0" applyNumberFormat="1" applyFont="1" applyFill="1" applyAlignment="1">
      <alignment horizontal="center" vertical="center" shrinkToFit="1"/>
    </xf>
    <xf numFmtId="0" fontId="32" fillId="2" borderId="28" xfId="0" applyFont="1" applyFill="1" applyBorder="1" applyAlignment="1">
      <alignment horizontal="center" vertical="center" textRotation="255" wrapText="1"/>
    </xf>
    <xf numFmtId="180" fontId="13" fillId="2" borderId="19" xfId="0" applyNumberFormat="1" applyFont="1" applyFill="1" applyBorder="1" applyAlignment="1">
      <alignment horizontal="center" vertical="center"/>
    </xf>
    <xf numFmtId="180" fontId="13" fillId="2" borderId="18" xfId="0" applyNumberFormat="1" applyFont="1" applyFill="1" applyBorder="1" applyAlignment="1">
      <alignment horizontal="center" vertical="center"/>
    </xf>
    <xf numFmtId="183" fontId="13" fillId="2" borderId="0" xfId="0" applyNumberFormat="1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/>
    </xf>
    <xf numFmtId="0" fontId="33" fillId="2" borderId="16" xfId="0" applyFont="1" applyFill="1" applyBorder="1" applyAlignment="1">
      <alignment horizontal="center" vertical="center" textRotation="255" shrinkToFit="1"/>
    </xf>
    <xf numFmtId="0" fontId="33" fillId="2" borderId="17" xfId="0" applyFont="1" applyFill="1" applyBorder="1" applyAlignment="1">
      <alignment horizontal="center" vertical="center" textRotation="255" shrinkToFit="1"/>
    </xf>
    <xf numFmtId="180" fontId="13" fillId="2" borderId="16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32" fillId="2" borderId="28" xfId="0" applyFont="1" applyFill="1" applyBorder="1" applyAlignment="1">
      <alignment horizontal="center" vertical="center"/>
    </xf>
    <xf numFmtId="0" fontId="32" fillId="2" borderId="33" xfId="0" applyFont="1" applyFill="1" applyBorder="1" applyAlignment="1">
      <alignment horizontal="center" vertical="center"/>
    </xf>
    <xf numFmtId="180" fontId="13" fillId="2" borderId="15" xfId="0" applyNumberFormat="1" applyFont="1" applyFill="1" applyBorder="1" applyAlignment="1">
      <alignment horizontal="center" vertical="center"/>
    </xf>
    <xf numFmtId="180" fontId="13" fillId="2" borderId="17" xfId="0" applyNumberFormat="1" applyFont="1" applyFill="1" applyBorder="1" applyAlignment="1">
      <alignment horizontal="center" vertical="center"/>
    </xf>
    <xf numFmtId="0" fontId="32" fillId="2" borderId="33" xfId="0" applyFont="1" applyFill="1" applyBorder="1" applyAlignment="1">
      <alignment horizontal="center" vertical="center" textRotation="255" wrapText="1"/>
    </xf>
    <xf numFmtId="0" fontId="33" fillId="2" borderId="15" xfId="0" applyFont="1" applyFill="1" applyBorder="1" applyAlignment="1">
      <alignment horizontal="center" vertical="center" textRotation="255" shrinkToFit="1"/>
    </xf>
    <xf numFmtId="181" fontId="12" fillId="2" borderId="0" xfId="0" applyNumberFormat="1" applyFont="1" applyFill="1" applyAlignment="1">
      <alignment horizontal="center" vertical="center" shrinkToFit="1"/>
    </xf>
    <xf numFmtId="182" fontId="5" fillId="2" borderId="0" xfId="0" applyNumberFormat="1" applyFont="1" applyFill="1" applyAlignment="1">
      <alignment horizontal="center" vertical="center" wrapText="1" shrinkToFit="1"/>
    </xf>
    <xf numFmtId="182" fontId="12" fillId="2" borderId="0" xfId="0" applyNumberFormat="1" applyFont="1" applyFill="1" applyAlignment="1">
      <alignment horizontal="center" vertical="center" shrinkToFit="1"/>
    </xf>
    <xf numFmtId="186" fontId="5" fillId="2" borderId="0" xfId="0" applyNumberFormat="1" applyFont="1" applyFill="1" applyAlignment="1">
      <alignment horizontal="center" vertical="center"/>
    </xf>
    <xf numFmtId="20" fontId="12" fillId="2" borderId="0" xfId="0" applyNumberFormat="1" applyFont="1" applyFill="1" applyBorder="1" applyAlignment="1">
      <alignment horizontal="center" vertical="center" shrinkToFit="1"/>
    </xf>
    <xf numFmtId="20" fontId="12" fillId="2" borderId="0" xfId="0" applyNumberFormat="1" applyFont="1" applyFill="1" applyBorder="1" applyAlignment="1">
      <alignment horizontal="center" vertical="center"/>
    </xf>
    <xf numFmtId="20" fontId="12" fillId="2" borderId="10" xfId="0" applyNumberFormat="1" applyFont="1" applyFill="1" applyBorder="1" applyAlignment="1">
      <alignment horizontal="center" vertical="center" shrinkToFit="1"/>
    </xf>
    <xf numFmtId="20" fontId="12" fillId="2" borderId="11" xfId="0" applyNumberFormat="1" applyFont="1" applyFill="1" applyBorder="1" applyAlignment="1">
      <alignment horizontal="center" vertical="center" shrinkToFit="1"/>
    </xf>
    <xf numFmtId="0" fontId="19" fillId="2" borderId="0" xfId="0" applyFont="1" applyFill="1" applyBorder="1" applyAlignment="1">
      <alignment vertical="top"/>
    </xf>
    <xf numFmtId="0" fontId="19" fillId="2" borderId="6" xfId="0" applyFont="1" applyFill="1" applyBorder="1" applyAlignment="1">
      <alignment vertical="top"/>
    </xf>
    <xf numFmtId="177" fontId="0" fillId="2" borderId="6" xfId="0" applyNumberFormat="1" applyFont="1" applyFill="1" applyBorder="1" applyAlignment="1">
      <alignment vertical="center"/>
    </xf>
    <xf numFmtId="177" fontId="0" fillId="2" borderId="6" xfId="0" applyNumberFormat="1" applyFont="1" applyFill="1" applyBorder="1" applyAlignment="1">
      <alignment vertical="center" shrinkToFit="1"/>
    </xf>
  </cellXfs>
  <cellStyles count="15">
    <cellStyle name="桁区切り" xfId="1" builtinId="6"/>
    <cellStyle name="桁区切り 2" xfId="2"/>
    <cellStyle name="桁区切り 2 2" xfId="11"/>
    <cellStyle name="桁区切り 3" xfId="3"/>
    <cellStyle name="桁区切り 4" xfId="14"/>
    <cellStyle name="通貨 2" xfId="4"/>
    <cellStyle name="標準" xfId="0" builtinId="0"/>
    <cellStyle name="標準 2" xfId="5"/>
    <cellStyle name="標準 2 2" xfId="6"/>
    <cellStyle name="標準 2 2 2" xfId="7"/>
    <cellStyle name="標準 2 2 3" xfId="8"/>
    <cellStyle name="標準 3" xfId="9"/>
    <cellStyle name="標準 4" xfId="10"/>
    <cellStyle name="標準 5" xfId="12"/>
    <cellStyle name="標準 5 2" xfId="13"/>
  </cellStyles>
  <dxfs count="0"/>
  <tableStyles count="0" defaultTableStyle="TableStyleMedium2" defaultPivotStyle="PivotStyleLight16"/>
  <colors>
    <mruColors>
      <color rgb="FFFFFFCC"/>
      <color rgb="FFD2FEE1"/>
      <color rgb="FFFFA3A3"/>
      <color rgb="FF99FF33"/>
      <color rgb="FFCCFF99"/>
      <color rgb="FFE1FFE1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0</xdr:rowOff>
    </xdr:from>
    <xdr:to>
      <xdr:col>16</xdr:col>
      <xdr:colOff>457200</xdr:colOff>
      <xdr:row>37</xdr:row>
      <xdr:rowOff>161882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59" t="3428" r="9507" b="4101"/>
        <a:stretch/>
      </xdr:blipFill>
      <xdr:spPr>
        <a:xfrm>
          <a:off x="6400800" y="0"/>
          <a:ext cx="4438650" cy="721038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657224</xdr:colOff>
      <xdr:row>0</xdr:row>
      <xdr:rowOff>0</xdr:rowOff>
    </xdr:from>
    <xdr:to>
      <xdr:col>9</xdr:col>
      <xdr:colOff>647699</xdr:colOff>
      <xdr:row>14</xdr:row>
      <xdr:rowOff>76795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99" t="1704" r="35497" b="58618"/>
        <a:stretch/>
      </xdr:blipFill>
      <xdr:spPr>
        <a:xfrm>
          <a:off x="4886324" y="0"/>
          <a:ext cx="1362075" cy="274379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447676</xdr:colOff>
      <xdr:row>0</xdr:row>
      <xdr:rowOff>0</xdr:rowOff>
    </xdr:from>
    <xdr:to>
      <xdr:col>7</xdr:col>
      <xdr:colOff>482403</xdr:colOff>
      <xdr:row>15</xdr:row>
      <xdr:rowOff>114301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95" t="3096" r="64555" b="53445"/>
        <a:stretch/>
      </xdr:blipFill>
      <xdr:spPr>
        <a:xfrm>
          <a:off x="3248026" y="0"/>
          <a:ext cx="1463477" cy="297180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533399</xdr:colOff>
      <xdr:row>16</xdr:row>
      <xdr:rowOff>0</xdr:rowOff>
    </xdr:from>
    <xdr:to>
      <xdr:col>9</xdr:col>
      <xdr:colOff>352425</xdr:colOff>
      <xdr:row>37</xdr:row>
      <xdr:rowOff>127000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04" t="6495" r="31516" b="33179"/>
        <a:stretch/>
      </xdr:blipFill>
      <xdr:spPr>
        <a:xfrm>
          <a:off x="3333749" y="3048000"/>
          <a:ext cx="2619376" cy="41275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45"/>
  <sheetViews>
    <sheetView tabSelected="1" view="pageBreakPreview" zoomScale="50" zoomScaleNormal="25" zoomScaleSheetLayoutView="50" workbookViewId="0">
      <selection activeCell="A3" sqref="A3"/>
    </sheetView>
  </sheetViews>
  <sheetFormatPr defaultRowHeight="18" customHeight="1" x14ac:dyDescent="0.15"/>
  <cols>
    <col min="1" max="1" width="5.25" style="35" customWidth="1"/>
    <col min="2" max="2" width="7.5" style="35" customWidth="1"/>
    <col min="3" max="3" width="9.75" style="42" customWidth="1"/>
    <col min="4" max="4" width="11.625" style="42" customWidth="1"/>
    <col min="5" max="5" width="8.625" style="33" customWidth="1"/>
    <col min="6" max="6" width="2.125" style="35" customWidth="1"/>
    <col min="7" max="7" width="3.125" style="35" customWidth="1"/>
    <col min="8" max="8" width="7.375" style="33" customWidth="1"/>
    <col min="9" max="9" width="13" style="38" customWidth="1"/>
    <col min="10" max="10" width="9.75" style="38" customWidth="1"/>
    <col min="11" max="11" width="11.625" style="38" customWidth="1"/>
    <col min="12" max="12" width="8.625" style="33" customWidth="1"/>
    <col min="13" max="13" width="2.125" style="35" customWidth="1"/>
    <col min="14" max="14" width="3.125" style="35" customWidth="1"/>
    <col min="15" max="15" width="6.875" style="130" customWidth="1"/>
    <col min="16" max="16" width="11.625" style="38" customWidth="1"/>
    <col min="17" max="17" width="9.75" style="38" customWidth="1"/>
    <col min="18" max="18" width="11.125" style="38" customWidth="1"/>
    <col min="19" max="19" width="9.875" style="33" customWidth="1"/>
    <col min="20" max="21" width="2.625" style="38" customWidth="1"/>
    <col min="22" max="22" width="10.375" style="33" customWidth="1"/>
    <col min="23" max="23" width="9.75" style="33" customWidth="1"/>
    <col min="24" max="24" width="11.125" style="33" customWidth="1"/>
    <col min="25" max="25" width="4.875" style="33" customWidth="1"/>
    <col min="26" max="26" width="9.125" style="33" customWidth="1"/>
    <col min="27" max="27" width="23.125" style="33" customWidth="1"/>
    <col min="28" max="28" width="8.125" style="59" customWidth="1"/>
    <col min="29" max="29" width="10" style="40" customWidth="1"/>
    <col min="30" max="30" width="9.75" style="33" customWidth="1"/>
    <col min="31" max="31" width="11.125" style="33" customWidth="1"/>
    <col min="32" max="32" width="10.125" style="33" customWidth="1"/>
    <col min="33" max="33" width="14.5" style="33" customWidth="1"/>
    <col min="34" max="34" width="9.75" style="33" customWidth="1"/>
    <col min="35" max="35" width="11.125" style="33" customWidth="1"/>
    <col min="36" max="36" width="8.625" style="33" customWidth="1"/>
    <col min="37" max="37" width="9" style="33" customWidth="1"/>
    <col min="38" max="38" width="22.75" style="41" customWidth="1"/>
    <col min="39" max="39" width="26.875" style="41" customWidth="1"/>
    <col min="40" max="40" width="3" style="41" customWidth="1"/>
    <col min="41" max="42" width="9" style="41"/>
    <col min="43" max="16384" width="9" style="33"/>
  </cols>
  <sheetData>
    <row r="1" spans="1:42" ht="42.75" customHeight="1" x14ac:dyDescent="0.15">
      <c r="A1" s="105" t="s">
        <v>107</v>
      </c>
      <c r="B1" s="103"/>
      <c r="P1" s="104" t="s">
        <v>152</v>
      </c>
    </row>
    <row r="2" spans="1:42" ht="8.1" customHeight="1" x14ac:dyDescent="0.15">
      <c r="A2" s="105"/>
      <c r="B2" s="103"/>
      <c r="P2" s="104"/>
    </row>
    <row r="3" spans="1:42" s="58" customFormat="1" ht="78.75" customHeight="1" x14ac:dyDescent="0.9">
      <c r="A3" s="56"/>
      <c r="B3" s="88" t="s">
        <v>108</v>
      </c>
      <c r="C3" s="88"/>
      <c r="D3" s="88"/>
      <c r="E3" s="88"/>
      <c r="F3" s="88"/>
      <c r="G3" s="88"/>
      <c r="H3" s="309" t="s">
        <v>109</v>
      </c>
      <c r="I3" s="309"/>
      <c r="J3" s="309"/>
      <c r="K3" s="309"/>
      <c r="L3" s="88"/>
      <c r="M3" s="124"/>
      <c r="N3" s="124"/>
      <c r="O3" s="309" t="s">
        <v>140</v>
      </c>
      <c r="P3" s="309"/>
      <c r="Q3" s="309"/>
      <c r="R3" s="309"/>
      <c r="S3" s="102"/>
      <c r="T3" s="106"/>
      <c r="U3" s="106"/>
      <c r="W3" s="73"/>
      <c r="Y3" s="72" t="s">
        <v>54</v>
      </c>
      <c r="Z3" s="137"/>
      <c r="AA3" s="137"/>
      <c r="AB3" s="70" t="s">
        <v>53</v>
      </c>
      <c r="AC3" s="63"/>
      <c r="AL3" s="73"/>
      <c r="AM3" s="73"/>
      <c r="AN3" s="73"/>
      <c r="AO3" s="73"/>
      <c r="AP3" s="73"/>
    </row>
    <row r="4" spans="1:42" s="58" customFormat="1" ht="8.1" customHeight="1" x14ac:dyDescent="0.9">
      <c r="A4" s="56"/>
      <c r="B4" s="124"/>
      <c r="C4" s="124"/>
      <c r="D4" s="124"/>
      <c r="E4" s="124"/>
      <c r="F4" s="124"/>
      <c r="G4" s="124"/>
      <c r="H4" s="57"/>
      <c r="I4" s="124"/>
      <c r="J4" s="124"/>
      <c r="K4" s="124"/>
      <c r="L4" s="124"/>
      <c r="M4" s="124"/>
      <c r="N4" s="124"/>
      <c r="O4" s="131"/>
      <c r="P4" s="84"/>
      <c r="Q4" s="84"/>
      <c r="R4" s="84"/>
      <c r="S4" s="84"/>
      <c r="V4" s="72"/>
      <c r="W4" s="73"/>
      <c r="AB4" s="70"/>
      <c r="AC4" s="63"/>
      <c r="AL4" s="73"/>
      <c r="AM4" s="73"/>
      <c r="AN4" s="73"/>
      <c r="AO4" s="73"/>
      <c r="AP4" s="73"/>
    </row>
    <row r="5" spans="1:42" s="38" customFormat="1" ht="43.5" customHeight="1" thickBot="1" x14ac:dyDescent="0.2">
      <c r="A5" s="108" t="s">
        <v>122</v>
      </c>
      <c r="B5" s="69"/>
      <c r="C5" s="314">
        <v>4</v>
      </c>
      <c r="D5" s="314"/>
      <c r="E5" s="40"/>
      <c r="F5" s="40"/>
      <c r="G5" s="40"/>
      <c r="H5" s="126" t="s">
        <v>28</v>
      </c>
      <c r="I5" s="71"/>
      <c r="J5" s="314">
        <v>3</v>
      </c>
      <c r="K5" s="314"/>
      <c r="M5" s="40"/>
      <c r="N5" s="40"/>
      <c r="O5" s="126" t="s">
        <v>28</v>
      </c>
      <c r="P5" s="107"/>
      <c r="Q5" s="314">
        <v>2</v>
      </c>
      <c r="R5" s="314"/>
      <c r="T5" s="71"/>
      <c r="U5" s="71"/>
      <c r="V5" s="315"/>
      <c r="W5" s="315"/>
      <c r="X5" s="315"/>
      <c r="Y5" s="112"/>
      <c r="Z5" s="190" t="s">
        <v>141</v>
      </c>
      <c r="AA5" s="112"/>
      <c r="AB5" s="60"/>
      <c r="AC5" s="40"/>
      <c r="AL5" s="41"/>
      <c r="AM5" s="41"/>
      <c r="AN5" s="41"/>
      <c r="AO5" s="41"/>
      <c r="AP5" s="41"/>
    </row>
    <row r="6" spans="1:42" ht="35.1" customHeight="1" thickTop="1" x14ac:dyDescent="0.15">
      <c r="A6" s="35">
        <v>1</v>
      </c>
      <c r="B6" s="300" t="s">
        <v>42</v>
      </c>
      <c r="C6" s="144" t="s">
        <v>4</v>
      </c>
      <c r="D6" s="145" t="s">
        <v>103</v>
      </c>
      <c r="F6" s="110" t="str">
        <f>B6</f>
        <v>ａ</v>
      </c>
      <c r="G6" s="110">
        <v>1</v>
      </c>
      <c r="H6" s="303" t="s">
        <v>14</v>
      </c>
      <c r="I6" s="281" t="str">
        <f t="shared" ref="I6:I33" si="0">F6&amp;G6</f>
        <v>ａ1</v>
      </c>
      <c r="J6" s="256" t="s">
        <v>4</v>
      </c>
      <c r="K6" s="145" t="s">
        <v>103</v>
      </c>
      <c r="M6" s="109" t="s">
        <v>120</v>
      </c>
      <c r="N6" s="109">
        <v>1</v>
      </c>
      <c r="O6" s="306" t="s">
        <v>55</v>
      </c>
      <c r="P6" s="281" t="str">
        <f t="shared" ref="P6:P36" si="1">M6&amp;N6</f>
        <v>あ1</v>
      </c>
      <c r="Q6" s="256" t="s">
        <v>4</v>
      </c>
      <c r="R6" s="145" t="s">
        <v>102</v>
      </c>
      <c r="T6" s="110" t="s">
        <v>136</v>
      </c>
      <c r="U6" s="110">
        <v>1</v>
      </c>
      <c r="V6" s="280" t="str">
        <f t="shared" ref="V6:V36" si="2">T6&amp;U6</f>
        <v>Ａ1</v>
      </c>
      <c r="W6" s="179" t="s">
        <v>4</v>
      </c>
      <c r="X6" s="180" t="s">
        <v>95</v>
      </c>
      <c r="Y6" s="189">
        <v>1</v>
      </c>
      <c r="Z6" s="191" t="s">
        <v>142</v>
      </c>
      <c r="AA6" s="55"/>
      <c r="AB6" s="316" t="s">
        <v>55</v>
      </c>
      <c r="AC6" s="193">
        <v>1</v>
      </c>
      <c r="AD6" s="194" t="s">
        <v>4</v>
      </c>
      <c r="AE6" s="195" t="s">
        <v>95</v>
      </c>
      <c r="AF6" s="85"/>
      <c r="AG6" s="318" t="s">
        <v>60</v>
      </c>
      <c r="AH6" s="194" t="s">
        <v>4</v>
      </c>
      <c r="AI6" s="195" t="s">
        <v>102</v>
      </c>
      <c r="AJ6" s="319" t="s">
        <v>73</v>
      </c>
      <c r="AK6" s="125"/>
    </row>
    <row r="7" spans="1:42" ht="35.1" customHeight="1" x14ac:dyDescent="0.15">
      <c r="A7" s="35">
        <v>2</v>
      </c>
      <c r="B7" s="301"/>
      <c r="C7" s="146" t="s">
        <v>94</v>
      </c>
      <c r="D7" s="147" t="s">
        <v>93</v>
      </c>
      <c r="F7" s="110" t="str">
        <f>B11</f>
        <v>ｂ</v>
      </c>
      <c r="G7" s="110">
        <v>2</v>
      </c>
      <c r="H7" s="304"/>
      <c r="I7" s="282" t="str">
        <f t="shared" si="0"/>
        <v>ｂ2</v>
      </c>
      <c r="J7" s="257" t="s">
        <v>4</v>
      </c>
      <c r="K7" s="160" t="s">
        <v>104</v>
      </c>
      <c r="M7" s="109" t="s">
        <v>121</v>
      </c>
      <c r="N7" s="109">
        <v>1</v>
      </c>
      <c r="O7" s="307"/>
      <c r="P7" s="282" t="str">
        <f t="shared" si="1"/>
        <v>い1</v>
      </c>
      <c r="Q7" s="257" t="s">
        <v>4</v>
      </c>
      <c r="R7" s="160" t="s">
        <v>27</v>
      </c>
      <c r="T7" s="110" t="s">
        <v>136</v>
      </c>
      <c r="U7" s="110">
        <v>2</v>
      </c>
      <c r="V7" s="280" t="str">
        <f t="shared" si="2"/>
        <v>Ａ2</v>
      </c>
      <c r="W7" s="179" t="s">
        <v>4</v>
      </c>
      <c r="X7" s="180" t="s">
        <v>102</v>
      </c>
      <c r="Y7" s="189">
        <v>2</v>
      </c>
      <c r="Z7" s="191" t="s">
        <v>142</v>
      </c>
      <c r="AA7" s="55"/>
      <c r="AB7" s="317"/>
      <c r="AC7" s="66">
        <v>11</v>
      </c>
      <c r="AD7" s="192" t="s">
        <v>97</v>
      </c>
      <c r="AE7" s="196" t="s">
        <v>99</v>
      </c>
      <c r="AF7" s="85"/>
      <c r="AG7" s="313"/>
      <c r="AH7" s="199" t="s">
        <v>4</v>
      </c>
      <c r="AI7" s="200" t="s">
        <v>103</v>
      </c>
      <c r="AJ7" s="319"/>
      <c r="AK7" s="125"/>
    </row>
    <row r="8" spans="1:42" ht="35.1" customHeight="1" thickBot="1" x14ac:dyDescent="0.2">
      <c r="A8" s="35">
        <v>3</v>
      </c>
      <c r="B8" s="301"/>
      <c r="C8" s="148" t="s">
        <v>76</v>
      </c>
      <c r="D8" s="149" t="s">
        <v>81</v>
      </c>
      <c r="F8" s="110" t="str">
        <f>B16</f>
        <v>ｃ</v>
      </c>
      <c r="G8" s="110">
        <v>1</v>
      </c>
      <c r="H8" s="304"/>
      <c r="I8" s="282" t="str">
        <f t="shared" si="0"/>
        <v>ｃ1</v>
      </c>
      <c r="J8" s="257" t="s">
        <v>4</v>
      </c>
      <c r="K8" s="160" t="s">
        <v>102</v>
      </c>
      <c r="M8" s="109" t="s">
        <v>119</v>
      </c>
      <c r="N8" s="109">
        <v>1</v>
      </c>
      <c r="O8" s="308"/>
      <c r="P8" s="283" t="str">
        <f t="shared" si="1"/>
        <v>う1</v>
      </c>
      <c r="Q8" s="258" t="s">
        <v>4</v>
      </c>
      <c r="R8" s="254" t="s">
        <v>95</v>
      </c>
      <c r="T8" s="110" t="s">
        <v>136</v>
      </c>
      <c r="U8" s="110">
        <v>3</v>
      </c>
      <c r="V8" s="280" t="str">
        <f t="shared" si="2"/>
        <v>Ａ3</v>
      </c>
      <c r="W8" s="179" t="s">
        <v>4</v>
      </c>
      <c r="X8" s="180" t="s">
        <v>27</v>
      </c>
      <c r="Y8" s="189">
        <v>3</v>
      </c>
      <c r="Z8" s="191" t="s">
        <v>142</v>
      </c>
      <c r="AA8" s="67"/>
      <c r="AB8" s="317"/>
      <c r="AC8" s="65">
        <v>2</v>
      </c>
      <c r="AD8" s="197" t="s">
        <v>4</v>
      </c>
      <c r="AE8" s="198" t="s">
        <v>102</v>
      </c>
      <c r="AF8" s="85"/>
      <c r="AG8" s="312" t="s">
        <v>59</v>
      </c>
      <c r="AH8" s="197" t="s">
        <v>4</v>
      </c>
      <c r="AI8" s="198" t="s">
        <v>95</v>
      </c>
    </row>
    <row r="9" spans="1:42" ht="35.1" customHeight="1" thickBot="1" x14ac:dyDescent="0.2">
      <c r="A9" s="35">
        <v>4</v>
      </c>
      <c r="B9" s="301"/>
      <c r="C9" s="150" t="s">
        <v>85</v>
      </c>
      <c r="D9" s="151" t="s">
        <v>88</v>
      </c>
      <c r="F9" s="110" t="str">
        <f>B21</f>
        <v>ｄ</v>
      </c>
      <c r="G9" s="110">
        <v>2</v>
      </c>
      <c r="H9" s="305"/>
      <c r="I9" s="285" t="str">
        <f t="shared" si="0"/>
        <v>ｄ2</v>
      </c>
      <c r="J9" s="268" t="s">
        <v>97</v>
      </c>
      <c r="K9" s="244" t="s">
        <v>98</v>
      </c>
      <c r="M9" s="109" t="s">
        <v>120</v>
      </c>
      <c r="N9" s="109">
        <v>2</v>
      </c>
      <c r="O9" s="306" t="s">
        <v>125</v>
      </c>
      <c r="P9" s="281" t="str">
        <f t="shared" si="1"/>
        <v>あ2</v>
      </c>
      <c r="Q9" s="259" t="s">
        <v>97</v>
      </c>
      <c r="R9" s="253" t="s">
        <v>98</v>
      </c>
      <c r="T9" s="110" t="s">
        <v>137</v>
      </c>
      <c r="U9" s="110">
        <v>1</v>
      </c>
      <c r="V9" s="280" t="str">
        <f t="shared" si="2"/>
        <v>Ｂ1</v>
      </c>
      <c r="W9" s="181" t="s">
        <v>97</v>
      </c>
      <c r="X9" s="182" t="s">
        <v>98</v>
      </c>
      <c r="Y9" s="189">
        <v>4</v>
      </c>
      <c r="Z9" s="191">
        <v>1</v>
      </c>
      <c r="AA9" s="67"/>
      <c r="AB9" s="317"/>
      <c r="AC9" s="66">
        <v>10</v>
      </c>
      <c r="AD9" s="199" t="s">
        <v>4</v>
      </c>
      <c r="AE9" s="200" t="s">
        <v>103</v>
      </c>
      <c r="AF9" s="85"/>
      <c r="AG9" s="313"/>
      <c r="AH9" s="192" t="s">
        <v>97</v>
      </c>
      <c r="AI9" s="196" t="s">
        <v>99</v>
      </c>
    </row>
    <row r="10" spans="1:42" ht="35.1" customHeight="1" thickBot="1" x14ac:dyDescent="0.2">
      <c r="A10" s="35">
        <v>5</v>
      </c>
      <c r="B10" s="302"/>
      <c r="C10" s="152" t="s">
        <v>24</v>
      </c>
      <c r="D10" s="153" t="s">
        <v>91</v>
      </c>
      <c r="F10" s="110" t="str">
        <f>B26</f>
        <v>ｅ</v>
      </c>
      <c r="G10" s="110">
        <v>1</v>
      </c>
      <c r="H10" s="303" t="s">
        <v>15</v>
      </c>
      <c r="I10" s="281" t="str">
        <f t="shared" si="0"/>
        <v>ｅ1</v>
      </c>
      <c r="J10" s="256" t="s">
        <v>4</v>
      </c>
      <c r="K10" s="145" t="s">
        <v>27</v>
      </c>
      <c r="M10" s="109" t="s">
        <v>121</v>
      </c>
      <c r="N10" s="109">
        <v>2</v>
      </c>
      <c r="O10" s="307"/>
      <c r="P10" s="282" t="str">
        <f t="shared" si="1"/>
        <v>い2</v>
      </c>
      <c r="Q10" s="260" t="s">
        <v>94</v>
      </c>
      <c r="R10" s="147" t="s">
        <v>93</v>
      </c>
      <c r="T10" s="110" t="s">
        <v>137</v>
      </c>
      <c r="U10" s="110">
        <v>2</v>
      </c>
      <c r="V10" s="280" t="str">
        <f t="shared" si="2"/>
        <v>Ｂ2</v>
      </c>
      <c r="W10" s="179" t="s">
        <v>4</v>
      </c>
      <c r="X10" s="180" t="s">
        <v>5</v>
      </c>
      <c r="Y10" s="189">
        <v>5</v>
      </c>
      <c r="Z10" s="191" t="s">
        <v>142</v>
      </c>
      <c r="AA10" s="67"/>
      <c r="AB10" s="317"/>
      <c r="AC10" s="65">
        <v>3</v>
      </c>
      <c r="AD10" s="197" t="s">
        <v>4</v>
      </c>
      <c r="AE10" s="198" t="s">
        <v>27</v>
      </c>
      <c r="AF10" s="85"/>
      <c r="AG10" s="312" t="s">
        <v>35</v>
      </c>
      <c r="AH10" s="197" t="s">
        <v>4</v>
      </c>
      <c r="AI10" s="203" t="s">
        <v>143</v>
      </c>
    </row>
    <row r="11" spans="1:42" ht="35.1" customHeight="1" thickBot="1" x14ac:dyDescent="0.2">
      <c r="A11" s="35">
        <v>6</v>
      </c>
      <c r="B11" s="300" t="s">
        <v>44</v>
      </c>
      <c r="C11" s="144" t="s">
        <v>4</v>
      </c>
      <c r="D11" s="145" t="s">
        <v>104</v>
      </c>
      <c r="F11" s="110" t="str">
        <f>B31</f>
        <v>ｆ</v>
      </c>
      <c r="G11" s="110">
        <v>2</v>
      </c>
      <c r="H11" s="304"/>
      <c r="I11" s="282" t="str">
        <f t="shared" si="0"/>
        <v>ｆ2</v>
      </c>
      <c r="J11" s="263" t="s">
        <v>97</v>
      </c>
      <c r="K11" s="155" t="s">
        <v>99</v>
      </c>
      <c r="M11" s="109" t="s">
        <v>119</v>
      </c>
      <c r="N11" s="109">
        <v>2</v>
      </c>
      <c r="O11" s="320"/>
      <c r="P11" s="283" t="str">
        <f t="shared" si="1"/>
        <v>う2</v>
      </c>
      <c r="Q11" s="258" t="s">
        <v>4</v>
      </c>
      <c r="R11" s="254" t="s">
        <v>5</v>
      </c>
      <c r="T11" s="110" t="s">
        <v>137</v>
      </c>
      <c r="U11" s="110">
        <v>3</v>
      </c>
      <c r="V11" s="280" t="str">
        <f t="shared" si="2"/>
        <v>Ｂ3</v>
      </c>
      <c r="W11" s="140" t="s">
        <v>94</v>
      </c>
      <c r="X11" s="141" t="s">
        <v>93</v>
      </c>
      <c r="Y11" s="189">
        <v>6</v>
      </c>
      <c r="Z11" s="191" t="s">
        <v>142</v>
      </c>
      <c r="AA11" s="67"/>
      <c r="AB11" s="317"/>
      <c r="AC11" s="65">
        <v>9</v>
      </c>
      <c r="AD11" s="201" t="s">
        <v>26</v>
      </c>
      <c r="AE11" s="202" t="s">
        <v>78</v>
      </c>
      <c r="AF11" s="85"/>
      <c r="AG11" s="313"/>
      <c r="AH11" s="220" t="s">
        <v>77</v>
      </c>
      <c r="AI11" s="241" t="s">
        <v>22</v>
      </c>
    </row>
    <row r="12" spans="1:42" ht="35.1" customHeight="1" x14ac:dyDescent="0.15">
      <c r="A12" s="35">
        <v>7</v>
      </c>
      <c r="B12" s="301"/>
      <c r="C12" s="167" t="s">
        <v>97</v>
      </c>
      <c r="D12" s="155" t="s">
        <v>100</v>
      </c>
      <c r="E12" s="54"/>
      <c r="F12" s="110" t="s">
        <v>41</v>
      </c>
      <c r="G12" s="110">
        <v>2</v>
      </c>
      <c r="H12" s="304"/>
      <c r="I12" s="282" t="str">
        <f t="shared" si="0"/>
        <v>ａ2</v>
      </c>
      <c r="J12" s="260" t="s">
        <v>94</v>
      </c>
      <c r="K12" s="147" t="s">
        <v>93</v>
      </c>
      <c r="M12" s="109" t="s">
        <v>120</v>
      </c>
      <c r="N12" s="109">
        <v>3</v>
      </c>
      <c r="O12" s="306" t="s">
        <v>126</v>
      </c>
      <c r="P12" s="281" t="str">
        <f t="shared" si="1"/>
        <v>あ3</v>
      </c>
      <c r="Q12" s="256" t="s">
        <v>4</v>
      </c>
      <c r="R12" s="145" t="s">
        <v>104</v>
      </c>
      <c r="T12" s="110" t="s">
        <v>57</v>
      </c>
      <c r="U12" s="110">
        <v>1</v>
      </c>
      <c r="V12" s="280" t="str">
        <f t="shared" si="2"/>
        <v>Ｃ1</v>
      </c>
      <c r="W12" s="179" t="s">
        <v>4</v>
      </c>
      <c r="X12" s="180" t="s">
        <v>104</v>
      </c>
      <c r="Y12" s="189">
        <v>7</v>
      </c>
      <c r="Z12" s="191" t="s">
        <v>142</v>
      </c>
      <c r="AA12" s="67"/>
      <c r="AB12" s="317"/>
      <c r="AC12" s="64" t="s">
        <v>142</v>
      </c>
      <c r="AD12" s="197" t="s">
        <v>4</v>
      </c>
      <c r="AE12" s="203" t="s">
        <v>143</v>
      </c>
      <c r="AF12" s="85"/>
      <c r="AG12" s="312" t="s">
        <v>61</v>
      </c>
      <c r="AH12" s="197" t="s">
        <v>4</v>
      </c>
      <c r="AI12" s="198" t="s">
        <v>27</v>
      </c>
    </row>
    <row r="13" spans="1:42" ht="35.1" customHeight="1" thickBot="1" x14ac:dyDescent="0.2">
      <c r="A13" s="35">
        <v>8</v>
      </c>
      <c r="B13" s="301"/>
      <c r="C13" s="148" t="s">
        <v>77</v>
      </c>
      <c r="D13" s="156" t="s">
        <v>22</v>
      </c>
      <c r="F13" s="110" t="s">
        <v>43</v>
      </c>
      <c r="G13" s="110">
        <v>1</v>
      </c>
      <c r="H13" s="311"/>
      <c r="I13" s="283" t="str">
        <f t="shared" si="0"/>
        <v>ｂ1</v>
      </c>
      <c r="J13" s="274" t="s">
        <v>77</v>
      </c>
      <c r="K13" s="247" t="s">
        <v>22</v>
      </c>
      <c r="M13" s="109" t="s">
        <v>121</v>
      </c>
      <c r="N13" s="109">
        <v>3</v>
      </c>
      <c r="O13" s="307"/>
      <c r="P13" s="282" t="str">
        <f t="shared" si="1"/>
        <v>い3</v>
      </c>
      <c r="Q13" s="261" t="s">
        <v>77</v>
      </c>
      <c r="R13" s="156" t="s">
        <v>22</v>
      </c>
      <c r="T13" s="110" t="s">
        <v>57</v>
      </c>
      <c r="U13" s="110">
        <v>2</v>
      </c>
      <c r="V13" s="280" t="str">
        <f t="shared" si="2"/>
        <v>Ｃ2</v>
      </c>
      <c r="W13" s="183" t="s">
        <v>77</v>
      </c>
      <c r="X13" s="184" t="s">
        <v>22</v>
      </c>
      <c r="Y13" s="189">
        <v>8</v>
      </c>
      <c r="Z13" s="191">
        <v>2</v>
      </c>
      <c r="AA13" s="55"/>
      <c r="AB13" s="317"/>
      <c r="AC13" s="65">
        <v>8</v>
      </c>
      <c r="AD13" s="204" t="s">
        <v>77</v>
      </c>
      <c r="AE13" s="205" t="s">
        <v>22</v>
      </c>
      <c r="AF13" s="85"/>
      <c r="AG13" s="323"/>
      <c r="AH13" s="234" t="s">
        <v>26</v>
      </c>
      <c r="AI13" s="235" t="s">
        <v>78</v>
      </c>
    </row>
    <row r="14" spans="1:42" ht="35.1" customHeight="1" thickTop="1" thickBot="1" x14ac:dyDescent="0.2">
      <c r="A14" s="35">
        <v>9</v>
      </c>
      <c r="B14" s="301"/>
      <c r="C14" s="150" t="s">
        <v>85</v>
      </c>
      <c r="D14" s="151" t="s">
        <v>86</v>
      </c>
      <c r="F14" s="110" t="s">
        <v>45</v>
      </c>
      <c r="G14" s="110">
        <v>2</v>
      </c>
      <c r="H14" s="324" t="s">
        <v>16</v>
      </c>
      <c r="I14" s="284" t="str">
        <f t="shared" si="0"/>
        <v>ｃ2</v>
      </c>
      <c r="J14" s="275" t="s">
        <v>4</v>
      </c>
      <c r="K14" s="174" t="s">
        <v>84</v>
      </c>
      <c r="M14" s="109" t="s">
        <v>119</v>
      </c>
      <c r="N14" s="109">
        <v>3</v>
      </c>
      <c r="O14" s="320"/>
      <c r="P14" s="283" t="str">
        <f t="shared" si="1"/>
        <v>う3</v>
      </c>
      <c r="Q14" s="262" t="s">
        <v>26</v>
      </c>
      <c r="R14" s="243" t="s">
        <v>78</v>
      </c>
      <c r="T14" s="110" t="s">
        <v>57</v>
      </c>
      <c r="U14" s="110">
        <v>3</v>
      </c>
      <c r="V14" s="280" t="str">
        <f t="shared" si="2"/>
        <v>Ｃ3</v>
      </c>
      <c r="W14" s="185" t="s">
        <v>26</v>
      </c>
      <c r="X14" s="186" t="s">
        <v>78</v>
      </c>
      <c r="Y14" s="189">
        <v>9</v>
      </c>
      <c r="Z14" s="191">
        <v>3</v>
      </c>
      <c r="AA14" s="68"/>
      <c r="AB14" s="316" t="s">
        <v>56</v>
      </c>
      <c r="AC14" s="193">
        <v>4</v>
      </c>
      <c r="AD14" s="208" t="s">
        <v>97</v>
      </c>
      <c r="AE14" s="209" t="s">
        <v>98</v>
      </c>
      <c r="AG14" s="318" t="s">
        <v>62</v>
      </c>
      <c r="AH14" s="236" t="s">
        <v>94</v>
      </c>
      <c r="AI14" s="237" t="s">
        <v>93</v>
      </c>
      <c r="AJ14" s="319" t="s">
        <v>73</v>
      </c>
      <c r="AK14" s="125"/>
    </row>
    <row r="15" spans="1:42" ht="35.1" customHeight="1" thickBot="1" x14ac:dyDescent="0.2">
      <c r="A15" s="35">
        <v>10</v>
      </c>
      <c r="B15" s="302"/>
      <c r="C15" s="152" t="s">
        <v>24</v>
      </c>
      <c r="D15" s="153" t="s">
        <v>117</v>
      </c>
      <c r="F15" s="110" t="s">
        <v>47</v>
      </c>
      <c r="G15" s="110">
        <v>1</v>
      </c>
      <c r="H15" s="304"/>
      <c r="I15" s="282" t="str">
        <f t="shared" si="0"/>
        <v>ｄ1</v>
      </c>
      <c r="J15" s="257" t="s">
        <v>4</v>
      </c>
      <c r="K15" s="160" t="s">
        <v>95</v>
      </c>
      <c r="M15" s="109" t="s">
        <v>120</v>
      </c>
      <c r="N15" s="109">
        <v>4</v>
      </c>
      <c r="O15" s="306" t="s">
        <v>127</v>
      </c>
      <c r="P15" s="281" t="str">
        <f t="shared" si="1"/>
        <v>あ4</v>
      </c>
      <c r="Q15" s="256" t="s">
        <v>4</v>
      </c>
      <c r="R15" s="145" t="s">
        <v>103</v>
      </c>
      <c r="T15" s="110" t="s">
        <v>58</v>
      </c>
      <c r="U15" s="110">
        <v>1</v>
      </c>
      <c r="V15" s="280" t="str">
        <f t="shared" si="2"/>
        <v>Ｄ1</v>
      </c>
      <c r="W15" s="179" t="s">
        <v>4</v>
      </c>
      <c r="X15" s="180" t="s">
        <v>103</v>
      </c>
      <c r="Y15" s="189">
        <v>10</v>
      </c>
      <c r="Z15" s="191" t="s">
        <v>142</v>
      </c>
      <c r="AA15" s="55"/>
      <c r="AB15" s="317"/>
      <c r="AC15" s="66">
        <v>15</v>
      </c>
      <c r="AD15" s="210" t="s">
        <v>29</v>
      </c>
      <c r="AE15" s="211" t="s">
        <v>30</v>
      </c>
      <c r="AG15" s="313"/>
      <c r="AH15" s="207" t="s">
        <v>85</v>
      </c>
      <c r="AI15" s="211" t="s">
        <v>86</v>
      </c>
      <c r="AJ15" s="319"/>
      <c r="AK15" s="125"/>
    </row>
    <row r="16" spans="1:42" ht="35.1" customHeight="1" x14ac:dyDescent="0.15">
      <c r="A16" s="35">
        <v>11</v>
      </c>
      <c r="B16" s="300" t="s">
        <v>46</v>
      </c>
      <c r="C16" s="144" t="s">
        <v>4</v>
      </c>
      <c r="D16" s="145" t="s">
        <v>84</v>
      </c>
      <c r="F16" s="110" t="s">
        <v>49</v>
      </c>
      <c r="G16" s="110">
        <v>2</v>
      </c>
      <c r="H16" s="304"/>
      <c r="I16" s="282" t="str">
        <f t="shared" si="0"/>
        <v>ｅ2</v>
      </c>
      <c r="J16" s="276" t="s">
        <v>26</v>
      </c>
      <c r="K16" s="149" t="s">
        <v>78</v>
      </c>
      <c r="M16" s="109" t="s">
        <v>121</v>
      </c>
      <c r="N16" s="109">
        <v>4</v>
      </c>
      <c r="O16" s="307"/>
      <c r="P16" s="282" t="str">
        <f t="shared" si="1"/>
        <v>い4</v>
      </c>
      <c r="Q16" s="263" t="s">
        <v>97</v>
      </c>
      <c r="R16" s="155" t="s">
        <v>99</v>
      </c>
      <c r="T16" s="110" t="s">
        <v>58</v>
      </c>
      <c r="U16" s="110">
        <v>2</v>
      </c>
      <c r="V16" s="280" t="str">
        <f t="shared" si="2"/>
        <v>Ｄ2</v>
      </c>
      <c r="W16" s="181" t="s">
        <v>97</v>
      </c>
      <c r="X16" s="182" t="s">
        <v>99</v>
      </c>
      <c r="Y16" s="189">
        <v>11</v>
      </c>
      <c r="Z16" s="191">
        <v>4</v>
      </c>
      <c r="AA16" s="55"/>
      <c r="AB16" s="317"/>
      <c r="AC16" s="65">
        <v>5</v>
      </c>
      <c r="AD16" s="197" t="s">
        <v>4</v>
      </c>
      <c r="AE16" s="198" t="s">
        <v>5</v>
      </c>
      <c r="AG16" s="312" t="s">
        <v>63</v>
      </c>
      <c r="AH16" s="223" t="s">
        <v>97</v>
      </c>
      <c r="AI16" s="224" t="s">
        <v>98</v>
      </c>
      <c r="AJ16" s="37"/>
      <c r="AK16" s="37"/>
    </row>
    <row r="17" spans="1:39" ht="35.1" customHeight="1" thickBot="1" x14ac:dyDescent="0.2">
      <c r="A17" s="35">
        <v>12</v>
      </c>
      <c r="B17" s="301"/>
      <c r="C17" s="159" t="s">
        <v>4</v>
      </c>
      <c r="D17" s="160" t="s">
        <v>102</v>
      </c>
      <c r="F17" s="110" t="s">
        <v>51</v>
      </c>
      <c r="G17" s="110">
        <v>1</v>
      </c>
      <c r="H17" s="305"/>
      <c r="I17" s="285" t="str">
        <f t="shared" si="0"/>
        <v>ｆ1</v>
      </c>
      <c r="J17" s="277" t="s">
        <v>4</v>
      </c>
      <c r="K17" s="245" t="s">
        <v>5</v>
      </c>
      <c r="M17" s="109" t="s">
        <v>119</v>
      </c>
      <c r="N17" s="109">
        <v>4</v>
      </c>
      <c r="O17" s="320"/>
      <c r="P17" s="283" t="str">
        <f t="shared" si="1"/>
        <v>う4</v>
      </c>
      <c r="Q17" s="258" t="s">
        <v>4</v>
      </c>
      <c r="R17" s="254" t="s">
        <v>84</v>
      </c>
      <c r="T17" s="110" t="s">
        <v>58</v>
      </c>
      <c r="U17" s="110">
        <v>3</v>
      </c>
      <c r="V17" s="280" t="str">
        <f t="shared" si="2"/>
        <v>Ｄ3</v>
      </c>
      <c r="W17" s="179" t="s">
        <v>4</v>
      </c>
      <c r="X17" s="180" t="s">
        <v>84</v>
      </c>
      <c r="Y17" s="189">
        <v>12</v>
      </c>
      <c r="Z17" s="191" t="s">
        <v>142</v>
      </c>
      <c r="AA17" s="55"/>
      <c r="AB17" s="317"/>
      <c r="AC17" s="66">
        <v>14</v>
      </c>
      <c r="AD17" s="212" t="s">
        <v>82</v>
      </c>
      <c r="AE17" s="213" t="s">
        <v>83</v>
      </c>
      <c r="AG17" s="313"/>
      <c r="AH17" s="210" t="s">
        <v>29</v>
      </c>
      <c r="AI17" s="211" t="s">
        <v>30</v>
      </c>
      <c r="AJ17" s="37"/>
      <c r="AK17" s="37"/>
    </row>
    <row r="18" spans="1:39" ht="35.1" customHeight="1" x14ac:dyDescent="0.15">
      <c r="A18" s="35">
        <v>13</v>
      </c>
      <c r="B18" s="301"/>
      <c r="C18" s="167" t="s">
        <v>97</v>
      </c>
      <c r="D18" s="155" t="s">
        <v>101</v>
      </c>
      <c r="F18" s="110" t="s">
        <v>51</v>
      </c>
      <c r="G18" s="110">
        <v>4</v>
      </c>
      <c r="H18" s="303" t="s">
        <v>17</v>
      </c>
      <c r="I18" s="281" t="str">
        <f t="shared" si="0"/>
        <v>ｆ4</v>
      </c>
      <c r="J18" s="272" t="s">
        <v>25</v>
      </c>
      <c r="K18" s="248" t="s">
        <v>34</v>
      </c>
      <c r="M18" s="109" t="s">
        <v>123</v>
      </c>
      <c r="N18" s="109">
        <v>1</v>
      </c>
      <c r="O18" s="321" t="s">
        <v>114</v>
      </c>
      <c r="P18" s="284" t="str">
        <f t="shared" si="1"/>
        <v>え1</v>
      </c>
      <c r="Q18" s="264" t="s">
        <v>82</v>
      </c>
      <c r="R18" s="251" t="s">
        <v>83</v>
      </c>
      <c r="T18" s="110" t="s">
        <v>114</v>
      </c>
      <c r="U18" s="110">
        <v>1</v>
      </c>
      <c r="V18" s="280" t="str">
        <f t="shared" si="2"/>
        <v>Ｅ1</v>
      </c>
      <c r="W18" s="122" t="s">
        <v>85</v>
      </c>
      <c r="X18" s="142" t="s">
        <v>86</v>
      </c>
      <c r="Y18" s="189">
        <v>13</v>
      </c>
      <c r="Z18" s="191">
        <v>5</v>
      </c>
      <c r="AA18" s="68"/>
      <c r="AB18" s="317"/>
      <c r="AC18" s="65">
        <v>6</v>
      </c>
      <c r="AD18" s="214" t="s">
        <v>94</v>
      </c>
      <c r="AE18" s="215" t="s">
        <v>93</v>
      </c>
      <c r="AG18" s="312" t="s">
        <v>64</v>
      </c>
      <c r="AH18" s="197" t="s">
        <v>4</v>
      </c>
      <c r="AI18" s="198" t="s">
        <v>5</v>
      </c>
      <c r="AJ18" s="37"/>
      <c r="AK18" s="37"/>
    </row>
    <row r="19" spans="1:39" ht="35.1" customHeight="1" x14ac:dyDescent="0.15">
      <c r="A19" s="35">
        <v>14</v>
      </c>
      <c r="B19" s="301"/>
      <c r="C19" s="168" t="s">
        <v>82</v>
      </c>
      <c r="D19" s="161" t="s">
        <v>83</v>
      </c>
      <c r="E19" s="53"/>
      <c r="F19" s="110" t="s">
        <v>41</v>
      </c>
      <c r="G19" s="110">
        <v>3</v>
      </c>
      <c r="H19" s="304"/>
      <c r="I19" s="282" t="str">
        <f t="shared" si="0"/>
        <v>ａ3</v>
      </c>
      <c r="J19" s="157" t="s">
        <v>85</v>
      </c>
      <c r="K19" s="151" t="s">
        <v>88</v>
      </c>
      <c r="M19" s="109" t="s">
        <v>124</v>
      </c>
      <c r="N19" s="109">
        <v>1</v>
      </c>
      <c r="O19" s="307"/>
      <c r="P19" s="282" t="str">
        <f t="shared" si="1"/>
        <v>お1</v>
      </c>
      <c r="Q19" s="162" t="s">
        <v>29</v>
      </c>
      <c r="R19" s="151" t="s">
        <v>30</v>
      </c>
      <c r="T19" s="110" t="s">
        <v>114</v>
      </c>
      <c r="U19" s="110">
        <v>2</v>
      </c>
      <c r="V19" s="280" t="str">
        <f t="shared" si="2"/>
        <v>Ｅ2</v>
      </c>
      <c r="W19" s="187" t="s">
        <v>82</v>
      </c>
      <c r="X19" s="188" t="s">
        <v>83</v>
      </c>
      <c r="Y19" s="189">
        <v>14</v>
      </c>
      <c r="Z19" s="191">
        <v>6</v>
      </c>
      <c r="AA19" s="67"/>
      <c r="AB19" s="317"/>
      <c r="AC19" s="65">
        <v>13</v>
      </c>
      <c r="AD19" s="207" t="s">
        <v>85</v>
      </c>
      <c r="AE19" s="211" t="s">
        <v>86</v>
      </c>
      <c r="AG19" s="313"/>
      <c r="AH19" s="212" t="s">
        <v>82</v>
      </c>
      <c r="AI19" s="213" t="s">
        <v>83</v>
      </c>
      <c r="AJ19" s="37"/>
      <c r="AK19" s="37"/>
    </row>
    <row r="20" spans="1:39" ht="35.1" customHeight="1" thickBot="1" x14ac:dyDescent="0.2">
      <c r="A20" s="35">
        <v>15</v>
      </c>
      <c r="B20" s="302"/>
      <c r="C20" s="152" t="s">
        <v>24</v>
      </c>
      <c r="D20" s="153" t="s">
        <v>92</v>
      </c>
      <c r="F20" s="110" t="s">
        <v>43</v>
      </c>
      <c r="G20" s="110">
        <v>3</v>
      </c>
      <c r="H20" s="304"/>
      <c r="I20" s="282" t="str">
        <f t="shared" si="0"/>
        <v>ｂ3</v>
      </c>
      <c r="J20" s="157" t="s">
        <v>85</v>
      </c>
      <c r="K20" s="151" t="s">
        <v>86</v>
      </c>
      <c r="M20" s="109" t="s">
        <v>123</v>
      </c>
      <c r="N20" s="109">
        <v>2</v>
      </c>
      <c r="O20" s="308"/>
      <c r="P20" s="285" t="str">
        <f t="shared" si="1"/>
        <v>え2</v>
      </c>
      <c r="Q20" s="265" t="s">
        <v>85</v>
      </c>
      <c r="R20" s="246" t="s">
        <v>86</v>
      </c>
      <c r="T20" s="110" t="s">
        <v>114</v>
      </c>
      <c r="U20" s="110">
        <v>3</v>
      </c>
      <c r="V20" s="280" t="str">
        <f t="shared" si="2"/>
        <v>Ｅ3</v>
      </c>
      <c r="W20" s="93" t="s">
        <v>29</v>
      </c>
      <c r="X20" s="142" t="s">
        <v>30</v>
      </c>
      <c r="Y20" s="189">
        <v>15</v>
      </c>
      <c r="Z20" s="191">
        <v>7</v>
      </c>
      <c r="AA20" s="55"/>
      <c r="AB20" s="317"/>
      <c r="AC20" s="64">
        <v>7</v>
      </c>
      <c r="AD20" s="197" t="s">
        <v>4</v>
      </c>
      <c r="AE20" s="198" t="s">
        <v>104</v>
      </c>
      <c r="AG20" s="312" t="s">
        <v>65</v>
      </c>
      <c r="AH20" s="197" t="s">
        <v>4</v>
      </c>
      <c r="AI20" s="198" t="s">
        <v>104</v>
      </c>
      <c r="AJ20" s="37"/>
      <c r="AK20" s="37"/>
    </row>
    <row r="21" spans="1:39" ht="35.1" customHeight="1" thickBot="1" x14ac:dyDescent="0.2">
      <c r="A21" s="35">
        <v>16</v>
      </c>
      <c r="B21" s="300" t="s">
        <v>48</v>
      </c>
      <c r="C21" s="144" t="s">
        <v>4</v>
      </c>
      <c r="D21" s="145" t="s">
        <v>95</v>
      </c>
      <c r="F21" s="110" t="s">
        <v>45</v>
      </c>
      <c r="G21" s="110">
        <v>3</v>
      </c>
      <c r="H21" s="311"/>
      <c r="I21" s="283" t="str">
        <f t="shared" si="0"/>
        <v>ｃ3</v>
      </c>
      <c r="J21" s="278" t="s">
        <v>82</v>
      </c>
      <c r="K21" s="249" t="s">
        <v>83</v>
      </c>
      <c r="M21" s="109" t="s">
        <v>124</v>
      </c>
      <c r="N21" s="109">
        <v>2</v>
      </c>
      <c r="O21" s="306" t="s">
        <v>115</v>
      </c>
      <c r="P21" s="281" t="str">
        <f t="shared" si="1"/>
        <v>お2</v>
      </c>
      <c r="Q21" s="266" t="s">
        <v>96</v>
      </c>
      <c r="R21" s="248" t="s">
        <v>32</v>
      </c>
      <c r="T21" s="110" t="s">
        <v>115</v>
      </c>
      <c r="U21" s="110">
        <v>1</v>
      </c>
      <c r="V21" s="280" t="str">
        <f t="shared" si="2"/>
        <v>Ｆ1</v>
      </c>
      <c r="W21" s="123" t="s">
        <v>96</v>
      </c>
      <c r="X21" s="143" t="s">
        <v>32</v>
      </c>
      <c r="Y21" s="189">
        <v>16</v>
      </c>
      <c r="Z21" s="191">
        <v>8</v>
      </c>
      <c r="AA21" s="67"/>
      <c r="AB21" s="325"/>
      <c r="AC21" s="113">
        <v>12</v>
      </c>
      <c r="AD21" s="216" t="s">
        <v>4</v>
      </c>
      <c r="AE21" s="217" t="s">
        <v>84</v>
      </c>
      <c r="AG21" s="322"/>
      <c r="AH21" s="216" t="s">
        <v>4</v>
      </c>
      <c r="AI21" s="217" t="s">
        <v>84</v>
      </c>
    </row>
    <row r="22" spans="1:39" ht="35.1" customHeight="1" thickTop="1" x14ac:dyDescent="0.15">
      <c r="A22" s="35">
        <v>17</v>
      </c>
      <c r="B22" s="301"/>
      <c r="C22" s="167" t="s">
        <v>97</v>
      </c>
      <c r="D22" s="155" t="s">
        <v>98</v>
      </c>
      <c r="F22" s="110" t="s">
        <v>47</v>
      </c>
      <c r="G22" s="110">
        <v>3</v>
      </c>
      <c r="H22" s="324" t="s">
        <v>18</v>
      </c>
      <c r="I22" s="284" t="str">
        <f t="shared" si="0"/>
        <v>ｄ3</v>
      </c>
      <c r="J22" s="273" t="s">
        <v>87</v>
      </c>
      <c r="K22" s="176" t="s">
        <v>23</v>
      </c>
      <c r="M22" s="109" t="s">
        <v>123</v>
      </c>
      <c r="N22" s="109">
        <v>3</v>
      </c>
      <c r="O22" s="307"/>
      <c r="P22" s="282" t="str">
        <f t="shared" si="1"/>
        <v>え3</v>
      </c>
      <c r="Q22" s="162" t="s">
        <v>25</v>
      </c>
      <c r="R22" s="164" t="s">
        <v>34</v>
      </c>
      <c r="T22" s="110" t="s">
        <v>115</v>
      </c>
      <c r="U22" s="110">
        <v>2</v>
      </c>
      <c r="V22" s="280" t="str">
        <f t="shared" si="2"/>
        <v>Ｆ2</v>
      </c>
      <c r="W22" s="93" t="s">
        <v>87</v>
      </c>
      <c r="X22" s="142" t="s">
        <v>23</v>
      </c>
      <c r="Y22" s="189">
        <v>17</v>
      </c>
      <c r="Z22" s="191">
        <v>9</v>
      </c>
      <c r="AA22" s="55"/>
      <c r="AB22" s="316" t="s">
        <v>57</v>
      </c>
      <c r="AC22" s="193">
        <v>16</v>
      </c>
      <c r="AD22" s="218" t="s">
        <v>96</v>
      </c>
      <c r="AE22" s="219" t="s">
        <v>32</v>
      </c>
      <c r="AG22" s="323" t="s">
        <v>66</v>
      </c>
      <c r="AH22" s="239" t="s">
        <v>97</v>
      </c>
      <c r="AI22" s="240" t="s">
        <v>100</v>
      </c>
      <c r="AJ22" s="319" t="s">
        <v>73</v>
      </c>
      <c r="AK22" s="125"/>
      <c r="AL22" s="95" t="s">
        <v>6</v>
      </c>
      <c r="AM22" s="96">
        <f>32*1000</f>
        <v>32000</v>
      </c>
    </row>
    <row r="23" spans="1:39" ht="35.1" customHeight="1" thickBot="1" x14ac:dyDescent="0.2">
      <c r="A23" s="35">
        <v>18</v>
      </c>
      <c r="B23" s="301"/>
      <c r="C23" s="169" t="s">
        <v>87</v>
      </c>
      <c r="D23" s="151" t="s">
        <v>23</v>
      </c>
      <c r="F23" s="110" t="s">
        <v>49</v>
      </c>
      <c r="G23" s="110">
        <v>3</v>
      </c>
      <c r="H23" s="304"/>
      <c r="I23" s="282" t="str">
        <f t="shared" si="0"/>
        <v>ｅ3</v>
      </c>
      <c r="J23" s="163" t="s">
        <v>96</v>
      </c>
      <c r="K23" s="164" t="s">
        <v>32</v>
      </c>
      <c r="M23" s="109" t="s">
        <v>124</v>
      </c>
      <c r="N23" s="109">
        <v>3</v>
      </c>
      <c r="O23" s="320"/>
      <c r="P23" s="283" t="str">
        <f t="shared" si="1"/>
        <v>お3</v>
      </c>
      <c r="Q23" s="158" t="s">
        <v>87</v>
      </c>
      <c r="R23" s="255" t="s">
        <v>23</v>
      </c>
      <c r="T23" s="110" t="s">
        <v>115</v>
      </c>
      <c r="U23" s="110">
        <v>3</v>
      </c>
      <c r="V23" s="280" t="str">
        <f t="shared" si="2"/>
        <v>Ｆ3</v>
      </c>
      <c r="W23" s="93" t="s">
        <v>25</v>
      </c>
      <c r="X23" s="143" t="s">
        <v>34</v>
      </c>
      <c r="Y23" s="189">
        <v>18</v>
      </c>
      <c r="Z23" s="191">
        <v>10</v>
      </c>
      <c r="AA23" s="55"/>
      <c r="AB23" s="317"/>
      <c r="AC23" s="66">
        <v>23</v>
      </c>
      <c r="AD23" s="220" t="s">
        <v>76</v>
      </c>
      <c r="AE23" s="202" t="s">
        <v>81</v>
      </c>
      <c r="AG23" s="313"/>
      <c r="AH23" s="207" t="s">
        <v>85</v>
      </c>
      <c r="AI23" s="211" t="s">
        <v>88</v>
      </c>
      <c r="AJ23" s="319"/>
      <c r="AK23" s="125"/>
      <c r="AL23" s="74" t="s">
        <v>105</v>
      </c>
      <c r="AM23" s="89">
        <f>AM22</f>
        <v>32000</v>
      </c>
    </row>
    <row r="24" spans="1:39" ht="35.1" customHeight="1" thickBot="1" x14ac:dyDescent="0.2">
      <c r="A24" s="35">
        <v>19</v>
      </c>
      <c r="B24" s="301"/>
      <c r="C24" s="150" t="s">
        <v>85</v>
      </c>
      <c r="D24" s="151" t="s">
        <v>89</v>
      </c>
      <c r="F24" s="110" t="s">
        <v>51</v>
      </c>
      <c r="G24" s="110">
        <v>3</v>
      </c>
      <c r="H24" s="305"/>
      <c r="I24" s="285" t="str">
        <f t="shared" si="0"/>
        <v>ｆ3</v>
      </c>
      <c r="J24" s="271" t="s">
        <v>29</v>
      </c>
      <c r="K24" s="246" t="s">
        <v>30</v>
      </c>
      <c r="M24" s="109" t="s">
        <v>123</v>
      </c>
      <c r="N24" s="109">
        <v>4</v>
      </c>
      <c r="O24" s="321" t="s">
        <v>116</v>
      </c>
      <c r="P24" s="284" t="str">
        <f t="shared" si="1"/>
        <v>え4</v>
      </c>
      <c r="Q24" s="267" t="s">
        <v>85</v>
      </c>
      <c r="R24" s="176" t="s">
        <v>88</v>
      </c>
      <c r="T24" s="110" t="s">
        <v>116</v>
      </c>
      <c r="U24" s="110">
        <v>1</v>
      </c>
      <c r="V24" s="280" t="str">
        <f t="shared" si="2"/>
        <v>Ｇ1</v>
      </c>
      <c r="W24" s="181" t="s">
        <v>97</v>
      </c>
      <c r="X24" s="182" t="s">
        <v>100</v>
      </c>
      <c r="Y24" s="189">
        <v>19</v>
      </c>
      <c r="Z24" s="191">
        <v>11</v>
      </c>
      <c r="AA24" s="55"/>
      <c r="AB24" s="317"/>
      <c r="AC24" s="65">
        <v>17</v>
      </c>
      <c r="AD24" s="154" t="s">
        <v>87</v>
      </c>
      <c r="AE24" s="221" t="s">
        <v>23</v>
      </c>
      <c r="AG24" s="312" t="s">
        <v>67</v>
      </c>
      <c r="AH24" s="154" t="s">
        <v>25</v>
      </c>
      <c r="AI24" s="222" t="s">
        <v>34</v>
      </c>
      <c r="AL24" s="74"/>
      <c r="AM24" s="74"/>
    </row>
    <row r="25" spans="1:39" ht="35.1" customHeight="1" thickBot="1" x14ac:dyDescent="0.2">
      <c r="A25" s="35">
        <v>20</v>
      </c>
      <c r="B25" s="302"/>
      <c r="C25" s="152" t="s">
        <v>24</v>
      </c>
      <c r="D25" s="153" t="s">
        <v>90</v>
      </c>
      <c r="F25" s="110" t="s">
        <v>41</v>
      </c>
      <c r="G25" s="110">
        <v>4</v>
      </c>
      <c r="H25" s="303" t="s">
        <v>19</v>
      </c>
      <c r="I25" s="281" t="str">
        <f t="shared" si="0"/>
        <v>ａ4</v>
      </c>
      <c r="J25" s="279" t="s">
        <v>76</v>
      </c>
      <c r="K25" s="250" t="s">
        <v>81</v>
      </c>
      <c r="M25" s="109" t="s">
        <v>132</v>
      </c>
      <c r="N25" s="109">
        <v>1</v>
      </c>
      <c r="O25" s="307"/>
      <c r="P25" s="282" t="str">
        <f t="shared" si="1"/>
        <v>か1</v>
      </c>
      <c r="Q25" s="263" t="s">
        <v>97</v>
      </c>
      <c r="R25" s="155" t="s">
        <v>101</v>
      </c>
      <c r="T25" s="110" t="s">
        <v>116</v>
      </c>
      <c r="U25" s="110">
        <v>2</v>
      </c>
      <c r="V25" s="280" t="str">
        <f t="shared" si="2"/>
        <v>Ｇ2</v>
      </c>
      <c r="W25" s="122" t="s">
        <v>85</v>
      </c>
      <c r="X25" s="142" t="s">
        <v>88</v>
      </c>
      <c r="Y25" s="189">
        <v>20</v>
      </c>
      <c r="Z25" s="191">
        <v>12</v>
      </c>
      <c r="AA25" s="68"/>
      <c r="AB25" s="317"/>
      <c r="AC25" s="66">
        <v>22</v>
      </c>
      <c r="AD25" s="201" t="s">
        <v>26</v>
      </c>
      <c r="AE25" s="202" t="s">
        <v>79</v>
      </c>
      <c r="AG25" s="313"/>
      <c r="AH25" s="192" t="s">
        <v>97</v>
      </c>
      <c r="AI25" s="196" t="s">
        <v>101</v>
      </c>
      <c r="AL25" s="97" t="s">
        <v>2</v>
      </c>
      <c r="AM25" s="90">
        <v>-3300</v>
      </c>
    </row>
    <row r="26" spans="1:39" ht="35.1" customHeight="1" thickBot="1" x14ac:dyDescent="0.2">
      <c r="A26" s="35">
        <v>21</v>
      </c>
      <c r="B26" s="300" t="s">
        <v>50</v>
      </c>
      <c r="C26" s="144" t="s">
        <v>4</v>
      </c>
      <c r="D26" s="145" t="s">
        <v>27</v>
      </c>
      <c r="F26" s="110" t="s">
        <v>43</v>
      </c>
      <c r="G26" s="110">
        <v>5</v>
      </c>
      <c r="H26" s="304"/>
      <c r="I26" s="282" t="str">
        <f t="shared" si="0"/>
        <v>ｂ5</v>
      </c>
      <c r="J26" s="162" t="s">
        <v>24</v>
      </c>
      <c r="K26" s="164" t="s">
        <v>117</v>
      </c>
      <c r="M26" s="109" t="s">
        <v>133</v>
      </c>
      <c r="N26" s="109">
        <v>1</v>
      </c>
      <c r="O26" s="308"/>
      <c r="P26" s="285" t="str">
        <f t="shared" si="1"/>
        <v>き1</v>
      </c>
      <c r="Q26" s="268" t="s">
        <v>97</v>
      </c>
      <c r="R26" s="244" t="s">
        <v>100</v>
      </c>
      <c r="T26" s="110" t="s">
        <v>116</v>
      </c>
      <c r="U26" s="110">
        <v>3</v>
      </c>
      <c r="V26" s="280" t="str">
        <f t="shared" si="2"/>
        <v>Ｇ3</v>
      </c>
      <c r="W26" s="181" t="s">
        <v>97</v>
      </c>
      <c r="X26" s="182" t="s">
        <v>101</v>
      </c>
      <c r="Y26" s="189">
        <v>21</v>
      </c>
      <c r="Z26" s="191">
        <v>13</v>
      </c>
      <c r="AA26" s="55"/>
      <c r="AB26" s="317"/>
      <c r="AC26" s="65">
        <v>18</v>
      </c>
      <c r="AD26" s="154" t="s">
        <v>25</v>
      </c>
      <c r="AE26" s="222" t="s">
        <v>34</v>
      </c>
      <c r="AG26" s="312" t="s">
        <v>36</v>
      </c>
      <c r="AH26" s="242" t="s">
        <v>96</v>
      </c>
      <c r="AI26" s="222" t="s">
        <v>32</v>
      </c>
      <c r="AL26" s="98" t="s">
        <v>144</v>
      </c>
      <c r="AM26" s="91">
        <f>-3480*8</f>
        <v>-27840</v>
      </c>
    </row>
    <row r="27" spans="1:39" ht="35.1" customHeight="1" x14ac:dyDescent="0.15">
      <c r="A27" s="35">
        <v>22</v>
      </c>
      <c r="B27" s="301"/>
      <c r="C27" s="170" t="s">
        <v>26</v>
      </c>
      <c r="D27" s="149" t="s">
        <v>78</v>
      </c>
      <c r="F27" s="110" t="s">
        <v>45</v>
      </c>
      <c r="G27" s="110">
        <v>4</v>
      </c>
      <c r="H27" s="304"/>
      <c r="I27" s="282" t="str">
        <f t="shared" si="0"/>
        <v>ｃ4</v>
      </c>
      <c r="J27" s="263" t="s">
        <v>97</v>
      </c>
      <c r="K27" s="155" t="s">
        <v>101</v>
      </c>
      <c r="M27" s="109" t="s">
        <v>134</v>
      </c>
      <c r="N27" s="109">
        <v>1</v>
      </c>
      <c r="O27" s="306" t="s">
        <v>128</v>
      </c>
      <c r="P27" s="281" t="str">
        <f t="shared" si="1"/>
        <v>く1</v>
      </c>
      <c r="Q27" s="269" t="s">
        <v>85</v>
      </c>
      <c r="R27" s="252" t="s">
        <v>89</v>
      </c>
      <c r="T27" s="110" t="s">
        <v>128</v>
      </c>
      <c r="U27" s="110">
        <v>1</v>
      </c>
      <c r="V27" s="280" t="str">
        <f t="shared" si="2"/>
        <v>Ｈ1</v>
      </c>
      <c r="W27" s="185" t="s">
        <v>26</v>
      </c>
      <c r="X27" s="186" t="s">
        <v>79</v>
      </c>
      <c r="Y27" s="189">
        <v>22</v>
      </c>
      <c r="Z27" s="191">
        <v>14</v>
      </c>
      <c r="AA27" s="55"/>
      <c r="AB27" s="317"/>
      <c r="AC27" s="65">
        <v>21</v>
      </c>
      <c r="AD27" s="192" t="s">
        <v>97</v>
      </c>
      <c r="AE27" s="196" t="s">
        <v>101</v>
      </c>
      <c r="AG27" s="313"/>
      <c r="AH27" s="220" t="s">
        <v>76</v>
      </c>
      <c r="AI27" s="202" t="s">
        <v>81</v>
      </c>
      <c r="AL27" s="75" t="s">
        <v>145</v>
      </c>
      <c r="AM27" s="91">
        <v>-432</v>
      </c>
    </row>
    <row r="28" spans="1:39" ht="35.1" customHeight="1" thickBot="1" x14ac:dyDescent="0.2">
      <c r="A28" s="35">
        <v>23</v>
      </c>
      <c r="B28" s="301"/>
      <c r="C28" s="171" t="s">
        <v>96</v>
      </c>
      <c r="D28" s="164" t="s">
        <v>32</v>
      </c>
      <c r="F28" s="110" t="s">
        <v>47</v>
      </c>
      <c r="G28" s="110">
        <v>5</v>
      </c>
      <c r="H28" s="311"/>
      <c r="I28" s="283" t="str">
        <f t="shared" si="0"/>
        <v>ｄ5</v>
      </c>
      <c r="J28" s="158" t="s">
        <v>24</v>
      </c>
      <c r="K28" s="153" t="s">
        <v>90</v>
      </c>
      <c r="M28" s="109" t="s">
        <v>132</v>
      </c>
      <c r="N28" s="109">
        <v>2</v>
      </c>
      <c r="O28" s="307"/>
      <c r="P28" s="282" t="str">
        <f t="shared" si="1"/>
        <v>か2</v>
      </c>
      <c r="Q28" s="261" t="s">
        <v>76</v>
      </c>
      <c r="R28" s="149" t="s">
        <v>81</v>
      </c>
      <c r="T28" s="110" t="s">
        <v>128</v>
      </c>
      <c r="U28" s="110">
        <v>2</v>
      </c>
      <c r="V28" s="280" t="str">
        <f t="shared" si="2"/>
        <v>Ｈ2</v>
      </c>
      <c r="W28" s="183" t="s">
        <v>76</v>
      </c>
      <c r="X28" s="186" t="s">
        <v>81</v>
      </c>
      <c r="Y28" s="189">
        <v>23</v>
      </c>
      <c r="Z28" s="191">
        <v>15</v>
      </c>
      <c r="AA28" s="55"/>
      <c r="AB28" s="317"/>
      <c r="AC28" s="64">
        <v>19</v>
      </c>
      <c r="AD28" s="223" t="s">
        <v>97</v>
      </c>
      <c r="AE28" s="224" t="s">
        <v>100</v>
      </c>
      <c r="AG28" s="312" t="s">
        <v>68</v>
      </c>
      <c r="AH28" s="154" t="s">
        <v>87</v>
      </c>
      <c r="AI28" s="221" t="s">
        <v>23</v>
      </c>
      <c r="AL28" s="76" t="s">
        <v>74</v>
      </c>
      <c r="AM28" s="92">
        <v>-2384</v>
      </c>
    </row>
    <row r="29" spans="1:39" ht="35.1" customHeight="1" thickBot="1" x14ac:dyDescent="0.2">
      <c r="A29" s="35">
        <v>24</v>
      </c>
      <c r="B29" s="301"/>
      <c r="C29" s="169" t="s">
        <v>29</v>
      </c>
      <c r="D29" s="151" t="s">
        <v>31</v>
      </c>
      <c r="F29" s="110" t="s">
        <v>49</v>
      </c>
      <c r="G29" s="110">
        <v>4</v>
      </c>
      <c r="H29" s="324" t="s">
        <v>20</v>
      </c>
      <c r="I29" s="284" t="str">
        <f t="shared" si="0"/>
        <v>ｅ4</v>
      </c>
      <c r="J29" s="273" t="s">
        <v>29</v>
      </c>
      <c r="K29" s="176" t="s">
        <v>31</v>
      </c>
      <c r="M29" s="109" t="s">
        <v>133</v>
      </c>
      <c r="N29" s="109">
        <v>2</v>
      </c>
      <c r="O29" s="320"/>
      <c r="P29" s="283" t="str">
        <f t="shared" si="1"/>
        <v>き2</v>
      </c>
      <c r="Q29" s="262" t="s">
        <v>26</v>
      </c>
      <c r="R29" s="243" t="s">
        <v>79</v>
      </c>
      <c r="T29" s="110" t="s">
        <v>128</v>
      </c>
      <c r="U29" s="110">
        <v>3</v>
      </c>
      <c r="V29" s="280" t="str">
        <f t="shared" si="2"/>
        <v>Ｈ3</v>
      </c>
      <c r="W29" s="122" t="s">
        <v>85</v>
      </c>
      <c r="X29" s="142" t="s">
        <v>89</v>
      </c>
      <c r="Y29" s="189">
        <v>24</v>
      </c>
      <c r="Z29" s="139"/>
      <c r="AA29" s="68"/>
      <c r="AB29" s="325"/>
      <c r="AC29" s="113">
        <v>20</v>
      </c>
      <c r="AD29" s="225" t="s">
        <v>85</v>
      </c>
      <c r="AE29" s="226" t="s">
        <v>88</v>
      </c>
      <c r="AG29" s="323"/>
      <c r="AH29" s="234" t="s">
        <v>26</v>
      </c>
      <c r="AI29" s="235" t="s">
        <v>79</v>
      </c>
      <c r="AL29" s="74" t="s">
        <v>106</v>
      </c>
      <c r="AM29" s="89">
        <f>SUM(AM25:AM28)</f>
        <v>-33956</v>
      </c>
    </row>
    <row r="30" spans="1:39" ht="35.1" customHeight="1" thickTop="1" thickBot="1" x14ac:dyDescent="0.2">
      <c r="A30" s="35">
        <v>25</v>
      </c>
      <c r="B30" s="302"/>
      <c r="C30" s="152" t="s">
        <v>24</v>
      </c>
      <c r="D30" s="153" t="s">
        <v>118</v>
      </c>
      <c r="F30" s="110" t="s">
        <v>51</v>
      </c>
      <c r="G30" s="110">
        <v>5</v>
      </c>
      <c r="H30" s="304"/>
      <c r="I30" s="282" t="str">
        <f t="shared" si="0"/>
        <v>ｆ5</v>
      </c>
      <c r="J30" s="276" t="s">
        <v>26</v>
      </c>
      <c r="K30" s="149" t="s">
        <v>79</v>
      </c>
      <c r="M30" s="109" t="s">
        <v>134</v>
      </c>
      <c r="N30" s="109">
        <v>2</v>
      </c>
      <c r="O30" s="321" t="s">
        <v>129</v>
      </c>
      <c r="P30" s="284" t="str">
        <f t="shared" si="1"/>
        <v>く2</v>
      </c>
      <c r="Q30" s="270" t="s">
        <v>26</v>
      </c>
      <c r="R30" s="177" t="s">
        <v>80</v>
      </c>
      <c r="T30" s="110" t="s">
        <v>129</v>
      </c>
      <c r="U30" s="110">
        <v>1</v>
      </c>
      <c r="V30" s="280" t="str">
        <f t="shared" si="2"/>
        <v>Ｉ1</v>
      </c>
      <c r="W30" s="93" t="s">
        <v>29</v>
      </c>
      <c r="X30" s="142" t="s">
        <v>31</v>
      </c>
      <c r="Y30" s="189">
        <v>25</v>
      </c>
      <c r="Z30" s="139"/>
      <c r="AA30" s="68"/>
      <c r="AB30" s="316" t="s">
        <v>58</v>
      </c>
      <c r="AC30" s="193">
        <v>24</v>
      </c>
      <c r="AD30" s="227" t="s">
        <v>85</v>
      </c>
      <c r="AE30" s="228" t="s">
        <v>89</v>
      </c>
      <c r="AG30" s="318" t="s">
        <v>69</v>
      </c>
      <c r="AH30" s="238" t="s">
        <v>29</v>
      </c>
      <c r="AI30" s="228" t="s">
        <v>31</v>
      </c>
      <c r="AJ30" s="319" t="s">
        <v>73</v>
      </c>
      <c r="AK30" s="125"/>
    </row>
    <row r="31" spans="1:39" ht="35.1" customHeight="1" x14ac:dyDescent="0.15">
      <c r="A31" s="35">
        <v>26</v>
      </c>
      <c r="B31" s="300" t="s">
        <v>52</v>
      </c>
      <c r="C31" s="144" t="s">
        <v>4</v>
      </c>
      <c r="D31" s="145" t="s">
        <v>5</v>
      </c>
      <c r="F31" s="110" t="s">
        <v>41</v>
      </c>
      <c r="G31" s="110">
        <v>5</v>
      </c>
      <c r="H31" s="304"/>
      <c r="I31" s="282" t="str">
        <f t="shared" si="0"/>
        <v>ａ5</v>
      </c>
      <c r="J31" s="162" t="s">
        <v>24</v>
      </c>
      <c r="K31" s="164" t="s">
        <v>91</v>
      </c>
      <c r="M31" s="109" t="s">
        <v>132</v>
      </c>
      <c r="N31" s="109">
        <v>3</v>
      </c>
      <c r="O31" s="307"/>
      <c r="P31" s="282" t="str">
        <f t="shared" si="1"/>
        <v>か3</v>
      </c>
      <c r="Q31" s="162" t="s">
        <v>24</v>
      </c>
      <c r="R31" s="164" t="s">
        <v>90</v>
      </c>
      <c r="T31" s="110" t="s">
        <v>129</v>
      </c>
      <c r="U31" s="110">
        <v>2</v>
      </c>
      <c r="V31" s="280" t="str">
        <f t="shared" si="2"/>
        <v>Ｉ2</v>
      </c>
      <c r="W31" s="93" t="s">
        <v>24</v>
      </c>
      <c r="X31" s="143" t="s">
        <v>90</v>
      </c>
      <c r="Y31" s="189">
        <v>26</v>
      </c>
      <c r="Z31" s="139"/>
      <c r="AA31" s="55"/>
      <c r="AB31" s="317"/>
      <c r="AC31" s="66">
        <v>31</v>
      </c>
      <c r="AD31" s="210" t="s">
        <v>24</v>
      </c>
      <c r="AE31" s="229" t="s">
        <v>92</v>
      </c>
      <c r="AG31" s="313"/>
      <c r="AH31" s="210" t="s">
        <v>24</v>
      </c>
      <c r="AI31" s="229" t="s">
        <v>91</v>
      </c>
      <c r="AJ31" s="319"/>
      <c r="AK31" s="125"/>
    </row>
    <row r="32" spans="1:39" ht="35.1" customHeight="1" thickBot="1" x14ac:dyDescent="0.2">
      <c r="A32" s="35">
        <v>27</v>
      </c>
      <c r="B32" s="301"/>
      <c r="C32" s="167" t="s">
        <v>97</v>
      </c>
      <c r="D32" s="155" t="s">
        <v>99</v>
      </c>
      <c r="F32" s="110" t="s">
        <v>43</v>
      </c>
      <c r="G32" s="110">
        <v>4</v>
      </c>
      <c r="H32" s="305"/>
      <c r="I32" s="285" t="str">
        <f t="shared" si="0"/>
        <v>ｂ4</v>
      </c>
      <c r="J32" s="268" t="s">
        <v>97</v>
      </c>
      <c r="K32" s="244" t="s">
        <v>100</v>
      </c>
      <c r="M32" s="109" t="s">
        <v>133</v>
      </c>
      <c r="N32" s="109">
        <v>3</v>
      </c>
      <c r="O32" s="308"/>
      <c r="P32" s="285" t="str">
        <f t="shared" si="1"/>
        <v>き3</v>
      </c>
      <c r="Q32" s="271" t="s">
        <v>29</v>
      </c>
      <c r="R32" s="246" t="s">
        <v>31</v>
      </c>
      <c r="T32" s="110" t="s">
        <v>129</v>
      </c>
      <c r="U32" s="110">
        <v>3</v>
      </c>
      <c r="V32" s="280" t="str">
        <f t="shared" si="2"/>
        <v>Ｉ3</v>
      </c>
      <c r="W32" s="185" t="s">
        <v>26</v>
      </c>
      <c r="X32" s="186" t="s">
        <v>80</v>
      </c>
      <c r="Y32" s="189">
        <v>27</v>
      </c>
      <c r="Z32" s="139"/>
      <c r="AA32" s="68"/>
      <c r="AB32" s="317"/>
      <c r="AC32" s="65">
        <v>25</v>
      </c>
      <c r="AD32" s="154" t="s">
        <v>29</v>
      </c>
      <c r="AE32" s="221" t="s">
        <v>31</v>
      </c>
      <c r="AG32" s="312" t="s">
        <v>70</v>
      </c>
      <c r="AH32" s="206" t="s">
        <v>85</v>
      </c>
      <c r="AI32" s="221" t="s">
        <v>89</v>
      </c>
    </row>
    <row r="33" spans="1:44" ht="35.1" customHeight="1" x14ac:dyDescent="0.15">
      <c r="A33" s="35">
        <v>28</v>
      </c>
      <c r="B33" s="301"/>
      <c r="C33" s="169" t="s">
        <v>29</v>
      </c>
      <c r="D33" s="151" t="s">
        <v>30</v>
      </c>
      <c r="F33" s="110" t="s">
        <v>45</v>
      </c>
      <c r="G33" s="110">
        <v>5</v>
      </c>
      <c r="H33" s="303" t="s">
        <v>21</v>
      </c>
      <c r="I33" s="281" t="str">
        <f t="shared" si="0"/>
        <v>ｃ5</v>
      </c>
      <c r="J33" s="272" t="s">
        <v>24</v>
      </c>
      <c r="K33" s="248" t="s">
        <v>92</v>
      </c>
      <c r="M33" s="109" t="s">
        <v>134</v>
      </c>
      <c r="N33" s="109">
        <v>3</v>
      </c>
      <c r="O33" s="306" t="s">
        <v>130</v>
      </c>
      <c r="P33" s="281" t="str">
        <f t="shared" si="1"/>
        <v>く3</v>
      </c>
      <c r="Q33" s="272" t="s">
        <v>24</v>
      </c>
      <c r="R33" s="248" t="s">
        <v>118</v>
      </c>
      <c r="T33" s="110" t="s">
        <v>138</v>
      </c>
      <c r="U33" s="110">
        <v>1</v>
      </c>
      <c r="V33" s="280" t="str">
        <f t="shared" si="2"/>
        <v>Ｊ1</v>
      </c>
      <c r="W33" s="93" t="s">
        <v>24</v>
      </c>
      <c r="X33" s="143" t="s">
        <v>118</v>
      </c>
      <c r="Y33" s="189">
        <v>28</v>
      </c>
      <c r="Z33" s="139"/>
      <c r="AA33" s="55"/>
      <c r="AB33" s="317"/>
      <c r="AC33" s="66">
        <v>30</v>
      </c>
      <c r="AD33" s="210" t="s">
        <v>24</v>
      </c>
      <c r="AE33" s="229" t="s">
        <v>91</v>
      </c>
      <c r="AG33" s="313"/>
      <c r="AH33" s="210" t="s">
        <v>24</v>
      </c>
      <c r="AI33" s="229" t="s">
        <v>92</v>
      </c>
    </row>
    <row r="34" spans="1:44" ht="35.1" customHeight="1" thickBot="1" x14ac:dyDescent="0.2">
      <c r="A34" s="35">
        <v>29</v>
      </c>
      <c r="B34" s="301"/>
      <c r="C34" s="169" t="s">
        <v>25</v>
      </c>
      <c r="D34" s="164" t="s">
        <v>34</v>
      </c>
      <c r="F34" s="110" t="s">
        <v>47</v>
      </c>
      <c r="G34" s="110">
        <v>4</v>
      </c>
      <c r="H34" s="304"/>
      <c r="I34" s="282" t="str">
        <f>F34&amp;G34</f>
        <v>ｄ4</v>
      </c>
      <c r="J34" s="157" t="s">
        <v>85</v>
      </c>
      <c r="K34" s="151" t="s">
        <v>89</v>
      </c>
      <c r="M34" s="109" t="s">
        <v>132</v>
      </c>
      <c r="N34" s="109">
        <v>4</v>
      </c>
      <c r="O34" s="320"/>
      <c r="P34" s="283" t="str">
        <f t="shared" si="1"/>
        <v>か4</v>
      </c>
      <c r="Q34" s="158" t="s">
        <v>24</v>
      </c>
      <c r="R34" s="153" t="s">
        <v>117</v>
      </c>
      <c r="T34" s="110" t="s">
        <v>138</v>
      </c>
      <c r="U34" s="110">
        <v>2</v>
      </c>
      <c r="V34" s="280" t="str">
        <f t="shared" si="2"/>
        <v>Ｊ2</v>
      </c>
      <c r="W34" s="93" t="s">
        <v>24</v>
      </c>
      <c r="X34" s="143" t="s">
        <v>117</v>
      </c>
      <c r="Y34" s="189">
        <v>29</v>
      </c>
      <c r="Z34" s="139"/>
      <c r="AA34" s="55"/>
      <c r="AB34" s="317"/>
      <c r="AC34" s="65">
        <v>26</v>
      </c>
      <c r="AD34" s="154" t="s">
        <v>24</v>
      </c>
      <c r="AE34" s="222" t="s">
        <v>90</v>
      </c>
      <c r="AG34" s="312" t="s">
        <v>71</v>
      </c>
      <c r="AH34" s="230" t="s">
        <v>26</v>
      </c>
      <c r="AI34" s="231" t="s">
        <v>80</v>
      </c>
    </row>
    <row r="35" spans="1:44" ht="35.1" customHeight="1" x14ac:dyDescent="0.15">
      <c r="A35" s="35">
        <v>30</v>
      </c>
      <c r="B35" s="301"/>
      <c r="C35" s="172" t="s">
        <v>135</v>
      </c>
      <c r="D35" s="165" t="s">
        <v>139</v>
      </c>
      <c r="F35" s="110" t="s">
        <v>49</v>
      </c>
      <c r="G35" s="110">
        <v>5</v>
      </c>
      <c r="H35" s="304"/>
      <c r="I35" s="282" t="str">
        <f>F35&amp;G35</f>
        <v>ｅ5</v>
      </c>
      <c r="J35" s="162" t="s">
        <v>24</v>
      </c>
      <c r="K35" s="164" t="s">
        <v>118</v>
      </c>
      <c r="M35" s="109" t="s">
        <v>133</v>
      </c>
      <c r="N35" s="109">
        <v>4</v>
      </c>
      <c r="O35" s="321" t="s">
        <v>131</v>
      </c>
      <c r="P35" s="284" t="str">
        <f t="shared" si="1"/>
        <v>き4</v>
      </c>
      <c r="Q35" s="273" t="s">
        <v>24</v>
      </c>
      <c r="R35" s="175" t="s">
        <v>91</v>
      </c>
      <c r="T35" s="110" t="s">
        <v>131</v>
      </c>
      <c r="U35" s="110">
        <v>1</v>
      </c>
      <c r="V35" s="280" t="str">
        <f t="shared" si="2"/>
        <v>Ｋ1</v>
      </c>
      <c r="W35" s="93" t="s">
        <v>24</v>
      </c>
      <c r="X35" s="143" t="s">
        <v>91</v>
      </c>
      <c r="Y35" s="189">
        <v>30</v>
      </c>
      <c r="Z35" s="139"/>
      <c r="AA35" s="55"/>
      <c r="AB35" s="317"/>
      <c r="AC35" s="65">
        <v>29</v>
      </c>
      <c r="AD35" s="210" t="s">
        <v>24</v>
      </c>
      <c r="AE35" s="229" t="s">
        <v>117</v>
      </c>
      <c r="AG35" s="313"/>
      <c r="AH35" s="210" t="s">
        <v>24</v>
      </c>
      <c r="AI35" s="229" t="s">
        <v>118</v>
      </c>
    </row>
    <row r="36" spans="1:44" ht="35.1" customHeight="1" thickBot="1" x14ac:dyDescent="0.2">
      <c r="A36" s="35">
        <v>31</v>
      </c>
      <c r="B36" s="302"/>
      <c r="C36" s="173" t="s">
        <v>135</v>
      </c>
      <c r="D36" s="166" t="s">
        <v>139</v>
      </c>
      <c r="F36" s="110" t="s">
        <v>51</v>
      </c>
      <c r="G36" s="110">
        <v>6</v>
      </c>
      <c r="H36" s="311"/>
      <c r="I36" s="283" t="str">
        <f>F36&amp;G36</f>
        <v>ｆ6</v>
      </c>
      <c r="J36" s="262" t="s">
        <v>26</v>
      </c>
      <c r="K36" s="243" t="s">
        <v>80</v>
      </c>
      <c r="M36" s="109" t="s">
        <v>134</v>
      </c>
      <c r="N36" s="109">
        <v>4</v>
      </c>
      <c r="O36" s="320"/>
      <c r="P36" s="283" t="str">
        <f t="shared" si="1"/>
        <v>く4</v>
      </c>
      <c r="Q36" s="158" t="s">
        <v>24</v>
      </c>
      <c r="R36" s="153" t="s">
        <v>92</v>
      </c>
      <c r="T36" s="110" t="s">
        <v>131</v>
      </c>
      <c r="U36" s="110">
        <v>2</v>
      </c>
      <c r="V36" s="280" t="str">
        <f t="shared" si="2"/>
        <v>Ｋ2</v>
      </c>
      <c r="W36" s="93" t="s">
        <v>24</v>
      </c>
      <c r="X36" s="143" t="s">
        <v>92</v>
      </c>
      <c r="Y36" s="189">
        <v>31</v>
      </c>
      <c r="Z36" s="139"/>
      <c r="AA36" s="55"/>
      <c r="AB36" s="317"/>
      <c r="AC36" s="64">
        <v>27</v>
      </c>
      <c r="AD36" s="230" t="s">
        <v>26</v>
      </c>
      <c r="AE36" s="231" t="s">
        <v>80</v>
      </c>
      <c r="AG36" s="312" t="s">
        <v>72</v>
      </c>
      <c r="AH36" s="154" t="s">
        <v>24</v>
      </c>
      <c r="AI36" s="222" t="s">
        <v>90</v>
      </c>
    </row>
    <row r="37" spans="1:44" ht="35.1" customHeight="1" thickBot="1" x14ac:dyDescent="0.2">
      <c r="A37" s="86"/>
      <c r="B37" s="117"/>
      <c r="C37" s="118"/>
      <c r="D37" s="119"/>
      <c r="F37" s="110"/>
      <c r="G37" s="110"/>
      <c r="H37" s="127"/>
      <c r="I37" s="128"/>
      <c r="J37" s="129"/>
      <c r="K37" s="67"/>
      <c r="L37" s="99"/>
      <c r="M37" s="120"/>
      <c r="N37" s="120"/>
      <c r="O37" s="132"/>
      <c r="P37" s="135"/>
      <c r="Q37" s="129"/>
      <c r="R37" s="67"/>
      <c r="S37" s="52"/>
      <c r="T37" s="136"/>
      <c r="U37" s="136"/>
      <c r="V37" s="121"/>
      <c r="W37" s="178"/>
      <c r="X37" s="55"/>
      <c r="Y37" s="55"/>
      <c r="Z37" s="55"/>
      <c r="AA37" s="55"/>
      <c r="AB37" s="325"/>
      <c r="AC37" s="113">
        <v>28</v>
      </c>
      <c r="AD37" s="232" t="s">
        <v>24</v>
      </c>
      <c r="AE37" s="233" t="s">
        <v>118</v>
      </c>
      <c r="AG37" s="322"/>
      <c r="AH37" s="232" t="s">
        <v>24</v>
      </c>
      <c r="AI37" s="233" t="s">
        <v>117</v>
      </c>
    </row>
    <row r="38" spans="1:44" ht="13.5" customHeight="1" thickTop="1" x14ac:dyDescent="0.15"/>
    <row r="39" spans="1:44" ht="24" customHeight="1" x14ac:dyDescent="0.15">
      <c r="C39" s="46" t="s">
        <v>33</v>
      </c>
      <c r="D39" s="328">
        <f>5*10+6</f>
        <v>56</v>
      </c>
      <c r="E39" s="328"/>
      <c r="F39" s="62"/>
      <c r="G39" s="62"/>
      <c r="J39" s="328">
        <v>48</v>
      </c>
      <c r="K39" s="328"/>
      <c r="L39" s="62"/>
      <c r="Q39" s="328">
        <f>3*9+2</f>
        <v>29</v>
      </c>
      <c r="R39" s="328"/>
      <c r="AB39" s="328">
        <f>6*4</f>
        <v>24</v>
      </c>
      <c r="AC39" s="328"/>
      <c r="AE39" s="329">
        <f>D39+J39+Q39+AB39</f>
        <v>157</v>
      </c>
      <c r="AF39" s="329"/>
      <c r="AG39" s="329"/>
      <c r="AH39" s="310">
        <f>AE39/12</f>
        <v>13.083333333333334</v>
      </c>
      <c r="AI39" s="310"/>
      <c r="AJ39" s="310"/>
      <c r="AK39" s="111"/>
      <c r="AO39" s="33"/>
      <c r="AP39" s="33"/>
    </row>
    <row r="40" spans="1:44" s="38" customFormat="1" ht="24" customHeight="1" x14ac:dyDescent="0.25">
      <c r="A40" s="47"/>
      <c r="B40" s="44"/>
      <c r="C40" s="46" t="s">
        <v>13</v>
      </c>
      <c r="D40" s="51">
        <f>56/9</f>
        <v>6.2222222222222223</v>
      </c>
      <c r="I40" s="44"/>
      <c r="J40" s="326">
        <f>J39/8</f>
        <v>6</v>
      </c>
      <c r="K40" s="326"/>
      <c r="L40" s="100"/>
      <c r="M40" s="101"/>
      <c r="N40" s="101"/>
      <c r="O40" s="133"/>
      <c r="P40" s="101"/>
      <c r="Q40" s="326">
        <f>Q39/9</f>
        <v>3.2222222222222223</v>
      </c>
      <c r="R40" s="326"/>
      <c r="S40" s="62"/>
      <c r="T40" s="44"/>
      <c r="U40" s="44"/>
      <c r="W40" s="327" t="s">
        <v>147</v>
      </c>
      <c r="X40" s="327"/>
      <c r="Y40" s="327"/>
      <c r="Z40" s="138"/>
      <c r="AA40" s="87"/>
      <c r="AB40" s="326">
        <f>AB39/8</f>
        <v>3</v>
      </c>
      <c r="AC40" s="326"/>
      <c r="AE40" s="329"/>
      <c r="AF40" s="329"/>
      <c r="AG40" s="329"/>
      <c r="AH40" s="310"/>
      <c r="AI40" s="310"/>
      <c r="AJ40" s="310"/>
      <c r="AK40" s="111"/>
      <c r="AL40" s="94"/>
      <c r="AM40" s="41"/>
      <c r="AN40" s="41"/>
    </row>
    <row r="41" spans="1:44" s="44" customFormat="1" ht="24" customHeight="1" x14ac:dyDescent="0.15">
      <c r="A41" s="49"/>
      <c r="B41" s="38"/>
      <c r="C41" s="46" t="s">
        <v>12</v>
      </c>
      <c r="D41" s="50">
        <v>6.9444444444444441E-3</v>
      </c>
      <c r="E41" s="38"/>
      <c r="F41" s="38"/>
      <c r="G41" s="38"/>
      <c r="H41" s="38"/>
      <c r="I41" s="38"/>
      <c r="J41" s="330">
        <v>7.6388888888888886E-3</v>
      </c>
      <c r="K41" s="330"/>
      <c r="L41" s="101"/>
      <c r="M41" s="101"/>
      <c r="N41" s="101"/>
      <c r="O41" s="133"/>
      <c r="P41" s="101"/>
      <c r="Q41" s="330">
        <v>9.7222222222222224E-3</v>
      </c>
      <c r="R41" s="330"/>
      <c r="S41" s="38"/>
      <c r="T41" s="38"/>
      <c r="U41" s="38"/>
      <c r="W41" s="327"/>
      <c r="X41" s="327"/>
      <c r="Y41" s="327"/>
      <c r="Z41" s="138"/>
      <c r="AA41" s="87"/>
      <c r="AB41" s="330">
        <v>1.1111111111111112E-2</v>
      </c>
      <c r="AC41" s="330"/>
      <c r="AE41" s="286" t="s">
        <v>146</v>
      </c>
      <c r="AF41" s="286"/>
      <c r="AG41" s="286"/>
      <c r="AH41" s="286"/>
      <c r="AI41" s="286"/>
      <c r="AJ41" s="286"/>
      <c r="AK41" s="286"/>
      <c r="AL41" s="287"/>
      <c r="AM41" s="287"/>
      <c r="AN41" s="287"/>
      <c r="AO41" s="287"/>
      <c r="AP41" s="287"/>
      <c r="AQ41" s="287"/>
      <c r="AR41" s="287"/>
    </row>
    <row r="42" spans="1:44" s="44" customFormat="1" ht="24" customHeight="1" x14ac:dyDescent="0.15">
      <c r="A42" s="49"/>
      <c r="B42" s="38"/>
      <c r="C42" s="46" t="s">
        <v>11</v>
      </c>
      <c r="D42" s="48">
        <f>D40*D41</f>
        <v>4.3209876543209874E-2</v>
      </c>
      <c r="E42" s="38"/>
      <c r="F42" s="61"/>
      <c r="G42" s="61"/>
      <c r="H42" s="38"/>
      <c r="I42" s="38"/>
      <c r="J42" s="331">
        <f>J40*J41</f>
        <v>4.583333333333333E-2</v>
      </c>
      <c r="K42" s="331"/>
      <c r="L42" s="101"/>
      <c r="M42" s="101"/>
      <c r="N42" s="101"/>
      <c r="O42" s="133"/>
      <c r="P42" s="101"/>
      <c r="Q42" s="331">
        <f>Q40*Q41</f>
        <v>3.1327160493827159E-2</v>
      </c>
      <c r="R42" s="331"/>
      <c r="S42" s="38"/>
      <c r="T42" s="38"/>
      <c r="U42" s="38"/>
      <c r="W42" s="327"/>
      <c r="X42" s="327"/>
      <c r="Y42" s="327"/>
      <c r="Z42" s="138"/>
      <c r="AA42" s="87"/>
      <c r="AB42" s="331">
        <f>AB40*AB41</f>
        <v>3.3333333333333333E-2</v>
      </c>
      <c r="AC42" s="331"/>
      <c r="AE42" s="54" t="s">
        <v>150</v>
      </c>
      <c r="AF42" s="286"/>
      <c r="AG42" s="286"/>
      <c r="AH42" s="286"/>
      <c r="AI42" s="286"/>
      <c r="AJ42" s="286"/>
      <c r="AK42" s="286"/>
      <c r="AL42" s="287"/>
      <c r="AM42" s="287"/>
      <c r="AN42" s="287"/>
      <c r="AO42" s="287"/>
      <c r="AP42" s="287"/>
      <c r="AQ42" s="287"/>
      <c r="AR42" s="287"/>
    </row>
    <row r="43" spans="1:44" s="38" customFormat="1" ht="24" customHeight="1" x14ac:dyDescent="0.15">
      <c r="A43" s="47"/>
      <c r="B43" s="44"/>
      <c r="C43" s="46" t="s">
        <v>10</v>
      </c>
      <c r="D43" s="45">
        <v>0.39583333333333331</v>
      </c>
      <c r="E43" s="44"/>
      <c r="H43" s="44"/>
      <c r="I43" s="44"/>
      <c r="J43" s="332">
        <v>0.44444444444444442</v>
      </c>
      <c r="K43" s="333"/>
      <c r="L43" s="101"/>
      <c r="M43" s="101"/>
      <c r="N43" s="101"/>
      <c r="O43" s="133"/>
      <c r="P43" s="101"/>
      <c r="Q43" s="332">
        <v>0.49305555555555558</v>
      </c>
      <c r="R43" s="333"/>
      <c r="T43" s="44"/>
      <c r="U43" s="44"/>
      <c r="W43" s="327"/>
      <c r="X43" s="327"/>
      <c r="Y43" s="327"/>
      <c r="Z43" s="138"/>
      <c r="AA43" s="87" t="s">
        <v>148</v>
      </c>
      <c r="AB43" s="332">
        <v>0.55902777777777779</v>
      </c>
      <c r="AC43" s="333"/>
      <c r="AE43" s="54" t="s">
        <v>149</v>
      </c>
      <c r="AF43" s="54"/>
      <c r="AG43" s="54"/>
      <c r="AH43" s="54"/>
      <c r="AI43" s="54"/>
      <c r="AJ43" s="54"/>
      <c r="AK43" s="54"/>
      <c r="AL43" s="288"/>
      <c r="AM43" s="288"/>
      <c r="AN43" s="288"/>
      <c r="AO43" s="288"/>
      <c r="AP43" s="288"/>
      <c r="AQ43" s="288"/>
      <c r="AR43" s="288"/>
    </row>
    <row r="44" spans="1:44" s="38" customFormat="1" ht="24" customHeight="1" x14ac:dyDescent="0.15">
      <c r="A44" s="47"/>
      <c r="B44" s="44"/>
      <c r="C44" s="46" t="s">
        <v>9</v>
      </c>
      <c r="D44" s="45">
        <f>D43+D42</f>
        <v>0.43904320987654322</v>
      </c>
      <c r="E44" s="44"/>
      <c r="H44" s="44"/>
      <c r="I44" s="44"/>
      <c r="J44" s="332">
        <f>J43+J42</f>
        <v>0.49027777777777776</v>
      </c>
      <c r="K44" s="333"/>
      <c r="L44" s="101"/>
      <c r="M44" s="101"/>
      <c r="N44" s="101"/>
      <c r="O44" s="133"/>
      <c r="P44" s="101"/>
      <c r="Q44" s="332">
        <f>Q43+Q42</f>
        <v>0.52438271604938269</v>
      </c>
      <c r="R44" s="333"/>
      <c r="S44" s="39"/>
      <c r="T44" s="44"/>
      <c r="U44" s="44"/>
      <c r="W44" s="327"/>
      <c r="X44" s="327"/>
      <c r="Y44" s="327"/>
      <c r="Z44" s="138"/>
      <c r="AA44" s="87"/>
      <c r="AB44" s="332">
        <f>AB43+AB42</f>
        <v>0.59236111111111112</v>
      </c>
      <c r="AC44" s="333"/>
      <c r="AE44" s="54" t="s">
        <v>151</v>
      </c>
      <c r="AF44" s="54"/>
      <c r="AG44" s="54"/>
      <c r="AH44" s="54"/>
      <c r="AI44" s="54"/>
      <c r="AJ44" s="54"/>
      <c r="AK44" s="54"/>
      <c r="AL44" s="288"/>
      <c r="AM44" s="288"/>
      <c r="AN44" s="288"/>
      <c r="AO44" s="288"/>
      <c r="AP44" s="288"/>
      <c r="AQ44" s="288"/>
      <c r="AR44" s="288"/>
    </row>
    <row r="45" spans="1:44" s="37" customFormat="1" ht="27.75" customHeight="1" x14ac:dyDescent="0.3">
      <c r="A45" s="36"/>
      <c r="B45" s="36"/>
      <c r="C45" s="43"/>
      <c r="D45" s="43"/>
      <c r="E45" s="36"/>
      <c r="F45" s="34"/>
      <c r="G45" s="34"/>
      <c r="H45" s="36"/>
      <c r="I45" s="36"/>
      <c r="J45" s="36"/>
      <c r="K45" s="36"/>
      <c r="M45" s="34"/>
      <c r="N45" s="34"/>
      <c r="O45" s="134"/>
      <c r="P45" s="36"/>
      <c r="Q45" s="36"/>
      <c r="R45" s="36"/>
      <c r="T45" s="36"/>
      <c r="U45" s="36"/>
      <c r="W45" s="38"/>
      <c r="X45" s="38"/>
      <c r="Y45" s="38"/>
      <c r="Z45" s="38"/>
      <c r="AA45" s="38"/>
      <c r="AB45" s="59"/>
      <c r="AC45" s="40"/>
      <c r="AL45" s="41"/>
      <c r="AM45" s="41"/>
      <c r="AN45" s="41"/>
      <c r="AO45" s="41"/>
      <c r="AP45" s="41"/>
    </row>
  </sheetData>
  <mergeCells count="77">
    <mergeCell ref="AE39:AG40"/>
    <mergeCell ref="J41:K41"/>
    <mergeCell ref="Q41:R41"/>
    <mergeCell ref="AB41:AC41"/>
    <mergeCell ref="J42:K42"/>
    <mergeCell ref="Q42:R42"/>
    <mergeCell ref="AB42:AC42"/>
    <mergeCell ref="J40:K40"/>
    <mergeCell ref="Q40:R40"/>
    <mergeCell ref="W40:Y44"/>
    <mergeCell ref="AB40:AC40"/>
    <mergeCell ref="D39:E39"/>
    <mergeCell ref="J39:K39"/>
    <mergeCell ref="Q39:R39"/>
    <mergeCell ref="AB39:AC39"/>
    <mergeCell ref="J43:K43"/>
    <mergeCell ref="Q43:R43"/>
    <mergeCell ref="AB43:AC43"/>
    <mergeCell ref="J44:K44"/>
    <mergeCell ref="Q44:R44"/>
    <mergeCell ref="AB44:AC44"/>
    <mergeCell ref="AJ30:AJ31"/>
    <mergeCell ref="B31:B36"/>
    <mergeCell ref="AG32:AG33"/>
    <mergeCell ref="H33:H36"/>
    <mergeCell ref="O33:O34"/>
    <mergeCell ref="AG34:AG35"/>
    <mergeCell ref="O35:O36"/>
    <mergeCell ref="AG36:AG37"/>
    <mergeCell ref="B26:B30"/>
    <mergeCell ref="AG26:AG27"/>
    <mergeCell ref="O27:O29"/>
    <mergeCell ref="AG28:AG29"/>
    <mergeCell ref="H29:H32"/>
    <mergeCell ref="O30:O32"/>
    <mergeCell ref="AB30:AB37"/>
    <mergeCell ref="AG30:AG31"/>
    <mergeCell ref="AG14:AG15"/>
    <mergeCell ref="H22:H24"/>
    <mergeCell ref="AB22:AB29"/>
    <mergeCell ref="AG22:AG23"/>
    <mergeCell ref="AJ22:AJ23"/>
    <mergeCell ref="O24:O26"/>
    <mergeCell ref="AG24:AG25"/>
    <mergeCell ref="H25:H28"/>
    <mergeCell ref="O9:O11"/>
    <mergeCell ref="AJ14:AJ15"/>
    <mergeCell ref="O15:O17"/>
    <mergeCell ref="B16:B20"/>
    <mergeCell ref="AG16:AG17"/>
    <mergeCell ref="H18:H21"/>
    <mergeCell ref="O18:O20"/>
    <mergeCell ref="AG18:AG19"/>
    <mergeCell ref="AG20:AG21"/>
    <mergeCell ref="B21:B25"/>
    <mergeCell ref="O21:O23"/>
    <mergeCell ref="B11:B15"/>
    <mergeCell ref="O12:O14"/>
    <mergeCell ref="AG12:AG13"/>
    <mergeCell ref="H14:H17"/>
    <mergeCell ref="AB14:AB21"/>
    <mergeCell ref="B6:B10"/>
    <mergeCell ref="H6:H9"/>
    <mergeCell ref="O6:O8"/>
    <mergeCell ref="O3:R3"/>
    <mergeCell ref="AH39:AJ40"/>
    <mergeCell ref="H10:H13"/>
    <mergeCell ref="AG10:AG11"/>
    <mergeCell ref="H3:K3"/>
    <mergeCell ref="C5:D5"/>
    <mergeCell ref="J5:K5"/>
    <mergeCell ref="Q5:R5"/>
    <mergeCell ref="V5:X5"/>
    <mergeCell ref="AB6:AB13"/>
    <mergeCell ref="AG6:AG7"/>
    <mergeCell ref="AJ6:AJ7"/>
    <mergeCell ref="AG8:AG9"/>
  </mergeCells>
  <phoneticPr fontId="3"/>
  <pageMargins left="0" right="0" top="0" bottom="0" header="0.31496062992125984" footer="0.31496062992125984"/>
  <pageSetup paperSize="9" scale="45" orientation="landscape" horizontalDpi="0" verticalDpi="0" r:id="rId1"/>
  <rowBreaks count="1" manualBreakCount="1">
    <brk id="21" max="34" man="1"/>
  </rowBreaks>
  <colBreaks count="1" manualBreakCount="1">
    <brk id="26" max="4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63"/>
  <sheetViews>
    <sheetView view="pageBreakPreview" zoomScale="60" zoomScaleNormal="50" workbookViewId="0">
      <selection activeCell="B2" sqref="B2"/>
    </sheetView>
  </sheetViews>
  <sheetFormatPr defaultRowHeight="24" x14ac:dyDescent="0.15"/>
  <cols>
    <col min="1" max="1" width="3.5" style="8" customWidth="1"/>
    <col min="2" max="2" width="6.875" style="8" customWidth="1"/>
    <col min="3" max="3" width="18.375" style="5" customWidth="1"/>
    <col min="4" max="4" width="11.75" style="5" customWidth="1"/>
    <col min="5" max="5" width="15.375" style="5" customWidth="1"/>
    <col min="6" max="6" width="4.25" style="5" customWidth="1"/>
    <col min="7" max="7" width="16.5" style="8" customWidth="1"/>
    <col min="8" max="8" width="9" style="8"/>
    <col min="9" max="9" width="7.25" style="8" customWidth="1"/>
    <col min="10" max="10" width="4" style="8" customWidth="1"/>
    <col min="11" max="11" width="1.375" style="8" customWidth="1"/>
    <col min="12" max="16384" width="9" style="8"/>
  </cols>
  <sheetData>
    <row r="1" spans="2:10" ht="18" customHeight="1" x14ac:dyDescent="0.15"/>
    <row r="2" spans="2:10" ht="57.75" customHeight="1" x14ac:dyDescent="0.15">
      <c r="B2" s="9"/>
      <c r="C2" s="10" t="s">
        <v>110</v>
      </c>
      <c r="D2" s="10"/>
      <c r="E2" s="10"/>
      <c r="F2" s="10"/>
      <c r="G2" s="11"/>
      <c r="H2" s="11"/>
      <c r="I2" s="11"/>
      <c r="J2" s="12"/>
    </row>
    <row r="3" spans="2:10" ht="39" customHeight="1" x14ac:dyDescent="0.15">
      <c r="B3" s="13"/>
      <c r="C3" s="289" t="s">
        <v>111</v>
      </c>
      <c r="D3" s="2"/>
      <c r="E3" s="2"/>
      <c r="F3" s="6"/>
      <c r="G3" s="6"/>
      <c r="H3" s="6"/>
      <c r="I3" s="6"/>
      <c r="J3" s="14"/>
    </row>
    <row r="4" spans="2:10" ht="38.1" customHeight="1" x14ac:dyDescent="0.15">
      <c r="B4" s="13"/>
      <c r="C4" s="293" t="s">
        <v>153</v>
      </c>
      <c r="D4" s="290" t="s">
        <v>97</v>
      </c>
      <c r="E4" s="294" t="s">
        <v>98</v>
      </c>
      <c r="F4" s="1"/>
      <c r="G4" s="297" t="s">
        <v>3</v>
      </c>
      <c r="H4" s="6"/>
      <c r="I4" s="6"/>
      <c r="J4" s="14"/>
    </row>
    <row r="5" spans="2:10" ht="38.1" customHeight="1" x14ac:dyDescent="0.15">
      <c r="B5" s="13"/>
      <c r="C5" s="293" t="s">
        <v>154</v>
      </c>
      <c r="D5" s="290" t="s">
        <v>77</v>
      </c>
      <c r="E5" s="294" t="s">
        <v>22</v>
      </c>
      <c r="F5" s="2"/>
      <c r="G5" s="297" t="s">
        <v>40</v>
      </c>
      <c r="H5" s="6"/>
      <c r="I5" s="6"/>
      <c r="J5" s="14"/>
    </row>
    <row r="6" spans="2:10" ht="38.1" customHeight="1" x14ac:dyDescent="0.15">
      <c r="B6" s="13"/>
      <c r="C6" s="293" t="s">
        <v>155</v>
      </c>
      <c r="D6" s="290" t="s">
        <v>26</v>
      </c>
      <c r="E6" s="294" t="s">
        <v>78</v>
      </c>
      <c r="F6" s="2"/>
      <c r="G6" s="297"/>
      <c r="H6" s="6"/>
      <c r="I6" s="6"/>
      <c r="J6" s="14"/>
    </row>
    <row r="7" spans="2:10" ht="38.1" customHeight="1" x14ac:dyDescent="0.15">
      <c r="B7" s="13"/>
      <c r="C7" s="293" t="s">
        <v>156</v>
      </c>
      <c r="D7" s="290" t="s">
        <v>97</v>
      </c>
      <c r="E7" s="294" t="s">
        <v>99</v>
      </c>
      <c r="F7" s="6"/>
      <c r="G7" s="297" t="s">
        <v>37</v>
      </c>
      <c r="H7" s="6"/>
      <c r="I7" s="6"/>
      <c r="J7" s="14"/>
    </row>
    <row r="8" spans="2:10" ht="38.1" customHeight="1" x14ac:dyDescent="0.15">
      <c r="B8" s="13"/>
      <c r="C8" s="293" t="s">
        <v>157</v>
      </c>
      <c r="D8" s="290" t="s">
        <v>85</v>
      </c>
      <c r="E8" s="294" t="s">
        <v>86</v>
      </c>
      <c r="F8" s="1"/>
      <c r="G8" s="297" t="s">
        <v>38</v>
      </c>
      <c r="J8" s="14"/>
    </row>
    <row r="9" spans="2:10" ht="38.1" customHeight="1" x14ac:dyDescent="0.15">
      <c r="B9" s="13"/>
      <c r="C9" s="293" t="s">
        <v>158</v>
      </c>
      <c r="D9" s="290" t="s">
        <v>82</v>
      </c>
      <c r="E9" s="294" t="s">
        <v>83</v>
      </c>
      <c r="F9" s="1"/>
      <c r="G9" s="334" t="s">
        <v>39</v>
      </c>
      <c r="H9" s="334"/>
      <c r="I9" s="334"/>
      <c r="J9" s="335"/>
    </row>
    <row r="10" spans="2:10" ht="38.1" customHeight="1" x14ac:dyDescent="0.15">
      <c r="B10" s="13"/>
      <c r="C10" s="293" t="s">
        <v>159</v>
      </c>
      <c r="D10" s="290" t="s">
        <v>29</v>
      </c>
      <c r="E10" s="294" t="s">
        <v>30</v>
      </c>
      <c r="F10" s="2"/>
      <c r="G10" s="6"/>
      <c r="H10" s="6"/>
      <c r="I10" s="6"/>
      <c r="J10" s="14"/>
    </row>
    <row r="11" spans="2:10" ht="38.1" customHeight="1" x14ac:dyDescent="0.15">
      <c r="B11" s="13"/>
      <c r="C11" s="293" t="s">
        <v>160</v>
      </c>
      <c r="D11" s="290" t="s">
        <v>96</v>
      </c>
      <c r="E11" s="295" t="s">
        <v>32</v>
      </c>
      <c r="F11" s="2"/>
      <c r="G11" s="6"/>
      <c r="H11" s="6"/>
      <c r="I11" s="6"/>
      <c r="J11" s="14"/>
    </row>
    <row r="12" spans="2:10" ht="38.1" customHeight="1" x14ac:dyDescent="0.15">
      <c r="B12" s="13"/>
      <c r="C12" s="293" t="s">
        <v>161</v>
      </c>
      <c r="D12" s="291" t="s">
        <v>87</v>
      </c>
      <c r="E12" s="296" t="s">
        <v>23</v>
      </c>
      <c r="F12" s="6"/>
      <c r="G12" s="6"/>
      <c r="H12" s="6"/>
      <c r="I12" s="6"/>
      <c r="J12" s="14"/>
    </row>
    <row r="13" spans="2:10" ht="38.1" customHeight="1" x14ac:dyDescent="0.15">
      <c r="B13" s="13"/>
      <c r="C13" s="293" t="s">
        <v>162</v>
      </c>
      <c r="D13" s="290" t="s">
        <v>25</v>
      </c>
      <c r="E13" s="295" t="s">
        <v>34</v>
      </c>
      <c r="F13" s="2"/>
      <c r="G13" s="6"/>
      <c r="H13" s="6"/>
      <c r="I13" s="6"/>
      <c r="J13" s="14"/>
    </row>
    <row r="14" spans="2:10" ht="38.1" customHeight="1" x14ac:dyDescent="0.15">
      <c r="B14" s="13"/>
      <c r="C14" s="293" t="s">
        <v>163</v>
      </c>
      <c r="D14" s="292" t="s">
        <v>97</v>
      </c>
      <c r="E14" s="295" t="s">
        <v>100</v>
      </c>
      <c r="F14" s="2"/>
      <c r="G14" s="6"/>
      <c r="H14" s="6"/>
      <c r="I14" s="6"/>
      <c r="J14" s="14"/>
    </row>
    <row r="15" spans="2:10" ht="38.1" customHeight="1" x14ac:dyDescent="0.15">
      <c r="B15" s="13"/>
      <c r="C15" s="293" t="s">
        <v>164</v>
      </c>
      <c r="D15" s="290" t="s">
        <v>85</v>
      </c>
      <c r="E15" s="294" t="s">
        <v>88</v>
      </c>
      <c r="G15" s="6"/>
      <c r="H15" s="6"/>
      <c r="I15" s="6"/>
      <c r="J15" s="14"/>
    </row>
    <row r="16" spans="2:10" ht="38.1" customHeight="1" x14ac:dyDescent="0.15">
      <c r="B16" s="13"/>
      <c r="C16" s="293" t="s">
        <v>165</v>
      </c>
      <c r="D16" s="290" t="s">
        <v>97</v>
      </c>
      <c r="E16" s="294" t="s">
        <v>101</v>
      </c>
      <c r="F16" s="1"/>
      <c r="G16" s="6"/>
      <c r="H16" s="6"/>
      <c r="I16" s="6"/>
      <c r="J16" s="14"/>
    </row>
    <row r="17" spans="2:10" ht="38.1" customHeight="1" x14ac:dyDescent="0.15">
      <c r="B17" s="13"/>
      <c r="C17" s="293" t="s">
        <v>166</v>
      </c>
      <c r="D17" s="292" t="s">
        <v>26</v>
      </c>
      <c r="E17" s="294" t="s">
        <v>79</v>
      </c>
      <c r="F17" s="2"/>
      <c r="G17" s="6"/>
      <c r="H17" s="6"/>
      <c r="I17" s="6"/>
      <c r="J17" s="14"/>
    </row>
    <row r="18" spans="2:10" ht="38.1" customHeight="1" x14ac:dyDescent="0.15">
      <c r="B18" s="13"/>
      <c r="C18" s="293" t="s">
        <v>167</v>
      </c>
      <c r="D18" s="290" t="s">
        <v>76</v>
      </c>
      <c r="E18" s="294" t="s">
        <v>81</v>
      </c>
      <c r="F18" s="2"/>
      <c r="G18" s="6"/>
      <c r="H18" s="6"/>
      <c r="I18" s="6"/>
      <c r="J18" s="14"/>
    </row>
    <row r="19" spans="2:10" ht="63" customHeight="1" x14ac:dyDescent="0.15">
      <c r="B19" s="15"/>
      <c r="C19" s="7"/>
      <c r="D19" s="7"/>
      <c r="E19" s="7"/>
      <c r="F19" s="16"/>
      <c r="G19" s="7"/>
      <c r="H19" s="7"/>
      <c r="I19" s="7"/>
      <c r="J19" s="17"/>
    </row>
    <row r="20" spans="2:10" ht="9" customHeight="1" x14ac:dyDescent="0.15">
      <c r="C20" s="6"/>
      <c r="D20" s="6"/>
      <c r="E20" s="6"/>
      <c r="F20" s="2"/>
    </row>
    <row r="21" spans="2:10" x14ac:dyDescent="0.15">
      <c r="C21" s="2"/>
      <c r="D21" s="6"/>
      <c r="E21" s="6"/>
    </row>
    <row r="22" spans="2:10" x14ac:dyDescent="0.15">
      <c r="C22" s="3"/>
      <c r="D22" s="3"/>
      <c r="E22" s="3"/>
    </row>
    <row r="23" spans="2:10" x14ac:dyDescent="0.15">
      <c r="C23" s="3"/>
      <c r="D23" s="3"/>
      <c r="E23" s="3"/>
    </row>
    <row r="24" spans="2:10" x14ac:dyDescent="0.15">
      <c r="C24" s="3"/>
      <c r="D24" s="3"/>
      <c r="E24" s="3"/>
    </row>
    <row r="25" spans="2:10" x14ac:dyDescent="0.15">
      <c r="C25" s="3"/>
      <c r="D25" s="3"/>
      <c r="E25" s="3"/>
    </row>
    <row r="26" spans="2:10" x14ac:dyDescent="0.15">
      <c r="C26" s="3"/>
      <c r="D26" s="3"/>
      <c r="E26" s="3"/>
    </row>
    <row r="27" spans="2:10" x14ac:dyDescent="0.15">
      <c r="C27" s="3"/>
      <c r="D27" s="3"/>
      <c r="E27" s="3"/>
    </row>
    <row r="28" spans="2:10" x14ac:dyDescent="0.15">
      <c r="C28" s="3"/>
      <c r="D28" s="3"/>
      <c r="E28" s="3"/>
    </row>
    <row r="29" spans="2:10" x14ac:dyDescent="0.15">
      <c r="C29" s="3"/>
      <c r="D29" s="3"/>
      <c r="E29" s="3"/>
    </row>
    <row r="30" spans="2:10" x14ac:dyDescent="0.15">
      <c r="C30" s="3"/>
      <c r="D30" s="3"/>
      <c r="E30" s="3"/>
    </row>
    <row r="31" spans="2:10" x14ac:dyDescent="0.15">
      <c r="C31" s="3"/>
      <c r="D31" s="3"/>
      <c r="E31" s="3"/>
    </row>
    <row r="32" spans="2:10" x14ac:dyDescent="0.15">
      <c r="C32" s="3"/>
      <c r="D32" s="3"/>
      <c r="E32" s="3"/>
    </row>
    <row r="33" spans="3:5" x14ac:dyDescent="0.15">
      <c r="C33" s="3"/>
      <c r="D33" s="3"/>
      <c r="E33" s="3"/>
    </row>
    <row r="34" spans="3:5" x14ac:dyDescent="0.15">
      <c r="C34" s="3"/>
      <c r="D34" s="3"/>
      <c r="E34" s="3"/>
    </row>
    <row r="35" spans="3:5" x14ac:dyDescent="0.15">
      <c r="C35" s="3"/>
      <c r="D35" s="3"/>
      <c r="E35" s="3"/>
    </row>
    <row r="36" spans="3:5" x14ac:dyDescent="0.15">
      <c r="C36" s="3"/>
      <c r="D36" s="3"/>
      <c r="E36" s="3"/>
    </row>
    <row r="37" spans="3:5" x14ac:dyDescent="0.15">
      <c r="C37" s="3"/>
      <c r="D37" s="3"/>
      <c r="E37" s="3"/>
    </row>
    <row r="38" spans="3:5" x14ac:dyDescent="0.15">
      <c r="C38" s="3"/>
      <c r="D38" s="3"/>
      <c r="E38" s="3"/>
    </row>
    <row r="39" spans="3:5" x14ac:dyDescent="0.15">
      <c r="C39" s="3"/>
      <c r="D39" s="3"/>
      <c r="E39" s="3"/>
    </row>
    <row r="40" spans="3:5" x14ac:dyDescent="0.15">
      <c r="C40" s="3"/>
      <c r="D40" s="3"/>
      <c r="E40" s="3"/>
    </row>
    <row r="41" spans="3:5" x14ac:dyDescent="0.15">
      <c r="C41" s="3"/>
      <c r="D41" s="3"/>
      <c r="E41" s="3"/>
    </row>
    <row r="42" spans="3:5" x14ac:dyDescent="0.15">
      <c r="C42" s="3"/>
      <c r="D42" s="3"/>
      <c r="E42" s="3"/>
    </row>
    <row r="43" spans="3:5" x14ac:dyDescent="0.15">
      <c r="C43" s="3"/>
      <c r="D43" s="3"/>
      <c r="E43" s="3"/>
    </row>
    <row r="44" spans="3:5" x14ac:dyDescent="0.15">
      <c r="C44" s="3"/>
      <c r="D44" s="3"/>
      <c r="E44" s="3"/>
    </row>
    <row r="45" spans="3:5" x14ac:dyDescent="0.15">
      <c r="C45" s="3"/>
      <c r="D45" s="3"/>
      <c r="E45" s="3"/>
    </row>
    <row r="46" spans="3:5" x14ac:dyDescent="0.15">
      <c r="C46" s="3"/>
      <c r="D46" s="3"/>
      <c r="E46" s="3"/>
    </row>
    <row r="47" spans="3:5" x14ac:dyDescent="0.15">
      <c r="C47" s="3"/>
      <c r="D47" s="3"/>
      <c r="E47" s="3"/>
    </row>
    <row r="48" spans="3:5" x14ac:dyDescent="0.15">
      <c r="C48" s="3"/>
      <c r="D48" s="3"/>
      <c r="E48" s="3"/>
    </row>
    <row r="49" spans="3:6" x14ac:dyDescent="0.15">
      <c r="C49" s="3"/>
      <c r="D49" s="3"/>
      <c r="E49" s="3"/>
      <c r="F49" s="3"/>
    </row>
    <row r="50" spans="3:6" x14ac:dyDescent="0.15">
      <c r="C50" s="3"/>
      <c r="D50" s="3"/>
      <c r="E50" s="3"/>
      <c r="F50" s="3"/>
    </row>
    <row r="51" spans="3:6" x14ac:dyDescent="0.15">
      <c r="C51" s="4"/>
      <c r="D51" s="3"/>
      <c r="E51" s="3"/>
      <c r="F51" s="3"/>
    </row>
    <row r="52" spans="3:6" x14ac:dyDescent="0.15">
      <c r="C52" s="4"/>
      <c r="D52" s="3"/>
      <c r="E52" s="3"/>
      <c r="F52" s="4"/>
    </row>
    <row r="53" spans="3:6" x14ac:dyDescent="0.15">
      <c r="C53" s="4"/>
      <c r="D53" s="3"/>
      <c r="E53" s="3"/>
      <c r="F53" s="4"/>
    </row>
    <row r="54" spans="3:6" x14ac:dyDescent="0.15">
      <c r="C54" s="3"/>
      <c r="D54" s="4"/>
      <c r="E54" s="4"/>
      <c r="F54" s="4"/>
    </row>
    <row r="55" spans="3:6" x14ac:dyDescent="0.15">
      <c r="C55" s="3"/>
      <c r="D55" s="4"/>
      <c r="E55" s="4"/>
    </row>
    <row r="56" spans="3:6" x14ac:dyDescent="0.15">
      <c r="C56" s="3"/>
      <c r="D56" s="4"/>
      <c r="E56" s="4"/>
    </row>
    <row r="57" spans="3:6" x14ac:dyDescent="0.15">
      <c r="C57" s="3"/>
      <c r="D57" s="3"/>
      <c r="E57" s="3"/>
    </row>
    <row r="58" spans="3:6" x14ac:dyDescent="0.15">
      <c r="C58" s="3"/>
      <c r="D58" s="3"/>
      <c r="E58" s="3"/>
    </row>
    <row r="59" spans="3:6" x14ac:dyDescent="0.15">
      <c r="C59" s="3"/>
      <c r="D59" s="3"/>
      <c r="E59" s="3"/>
    </row>
    <row r="60" spans="3:6" x14ac:dyDescent="0.15">
      <c r="C60" s="3"/>
      <c r="D60" s="3"/>
      <c r="E60" s="3"/>
    </row>
    <row r="61" spans="3:6" x14ac:dyDescent="0.15">
      <c r="D61" s="3"/>
      <c r="E61" s="3"/>
    </row>
    <row r="62" spans="3:6" x14ac:dyDescent="0.15">
      <c r="D62" s="3"/>
      <c r="E62" s="3"/>
    </row>
    <row r="63" spans="3:6" x14ac:dyDescent="0.15">
      <c r="D63" s="3"/>
      <c r="E63" s="3"/>
    </row>
  </sheetData>
  <mergeCells count="1">
    <mergeCell ref="G9:J9"/>
  </mergeCells>
  <phoneticPr fontId="3"/>
  <printOptions horizontalCentered="1"/>
  <pageMargins left="0.19685039370078741" right="0" top="0.78740157480314965" bottom="0" header="0.51181102362204722" footer="0.51181102362204722"/>
  <pageSetup paperSize="9" orientation="portrait" horizontalDpi="0" verticalDpi="0" r:id="rId1"/>
  <headerFooter alignWithMargins="0"/>
  <rowBreaks count="1" manualBreakCount="1">
    <brk id="2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2:G20"/>
  <sheetViews>
    <sheetView view="pageBreakPreview" zoomScaleNormal="100" zoomScaleSheetLayoutView="100" workbookViewId="0">
      <selection activeCell="D21" sqref="D21"/>
    </sheetView>
  </sheetViews>
  <sheetFormatPr defaultRowHeight="15" customHeight="1" x14ac:dyDescent="0.15"/>
  <cols>
    <col min="1" max="1" width="2.5" style="20" customWidth="1"/>
    <col min="2" max="2" width="10.125" style="20" customWidth="1"/>
    <col min="3" max="3" width="8.25" style="20" customWidth="1"/>
    <col min="4" max="4" width="6.125" style="20" customWidth="1"/>
    <col min="5" max="6" width="9.75" style="20" customWidth="1"/>
    <col min="7" max="15" width="9" style="20"/>
    <col min="16" max="16" width="8.75" style="20" customWidth="1"/>
    <col min="17" max="17" width="7.625" style="20" customWidth="1"/>
    <col min="18" max="16384" width="9" style="20"/>
  </cols>
  <sheetData>
    <row r="2" spans="2:7" ht="15" customHeight="1" x14ac:dyDescent="0.15">
      <c r="B2" s="20" t="s">
        <v>112</v>
      </c>
    </row>
    <row r="3" spans="2:7" ht="15" customHeight="1" x14ac:dyDescent="0.15">
      <c r="B3" s="20" t="s">
        <v>172</v>
      </c>
    </row>
    <row r="5" spans="2:7" ht="15" customHeight="1" x14ac:dyDescent="0.15">
      <c r="B5" s="23" t="s">
        <v>7</v>
      </c>
      <c r="C5" s="21"/>
      <c r="D5" s="22"/>
      <c r="E5" s="298"/>
      <c r="F5" s="30"/>
      <c r="G5" s="26"/>
    </row>
    <row r="6" spans="2:7" ht="15" customHeight="1" x14ac:dyDescent="0.15">
      <c r="B6" s="77" t="s">
        <v>6</v>
      </c>
      <c r="C6" s="78" t="s">
        <v>171</v>
      </c>
      <c r="D6" s="27"/>
      <c r="E6" s="80">
        <v>32000</v>
      </c>
      <c r="F6" s="30"/>
    </row>
    <row r="7" spans="2:7" ht="15" customHeight="1" x14ac:dyDescent="0.15">
      <c r="B7" s="115"/>
      <c r="C7" s="114" t="s">
        <v>174</v>
      </c>
      <c r="D7" s="26"/>
      <c r="E7" s="337"/>
      <c r="F7" s="30"/>
    </row>
    <row r="8" spans="2:7" ht="15" customHeight="1" x14ac:dyDescent="0.15">
      <c r="B8" s="81"/>
      <c r="C8" s="22"/>
      <c r="D8" s="22"/>
      <c r="E8" s="82"/>
      <c r="F8" s="30"/>
    </row>
    <row r="9" spans="2:7" ht="15" customHeight="1" x14ac:dyDescent="0.15">
      <c r="B9" s="32"/>
      <c r="D9" s="83" t="s">
        <v>0</v>
      </c>
      <c r="E9" s="19">
        <f>SUM(E6:E8)</f>
        <v>32000</v>
      </c>
      <c r="F9" s="26"/>
    </row>
    <row r="10" spans="2:7" ht="15" customHeight="1" x14ac:dyDescent="0.15">
      <c r="B10" s="32"/>
      <c r="D10" s="83"/>
      <c r="E10" s="18"/>
      <c r="F10" s="29"/>
    </row>
    <row r="11" spans="2:7" ht="15" customHeight="1" x14ac:dyDescent="0.15">
      <c r="B11" s="26" t="s">
        <v>8</v>
      </c>
      <c r="C11" s="24"/>
      <c r="D11" s="25"/>
      <c r="F11" s="29"/>
    </row>
    <row r="12" spans="2:7" ht="15" customHeight="1" x14ac:dyDescent="0.15">
      <c r="B12" s="77" t="s">
        <v>2</v>
      </c>
      <c r="C12" s="78" t="s">
        <v>113</v>
      </c>
      <c r="D12" s="78"/>
      <c r="E12" s="28">
        <v>3300</v>
      </c>
      <c r="F12" s="29"/>
    </row>
    <row r="13" spans="2:7" ht="15" customHeight="1" x14ac:dyDescent="0.15">
      <c r="B13" s="115" t="s">
        <v>173</v>
      </c>
      <c r="C13" s="114"/>
      <c r="D13" s="114"/>
      <c r="E13" s="336">
        <f>3480*8</f>
        <v>27840</v>
      </c>
      <c r="F13" s="29"/>
    </row>
    <row r="14" spans="2:7" ht="15" customHeight="1" x14ac:dyDescent="0.15">
      <c r="B14" s="115" t="s">
        <v>1</v>
      </c>
      <c r="C14" s="114" t="s">
        <v>75</v>
      </c>
      <c r="D14" s="114"/>
      <c r="E14" s="116">
        <v>3750</v>
      </c>
      <c r="F14" s="30"/>
    </row>
    <row r="15" spans="2:7" ht="15" customHeight="1" x14ac:dyDescent="0.15">
      <c r="B15" s="115" t="s">
        <v>168</v>
      </c>
      <c r="C15" s="114"/>
      <c r="D15" s="114"/>
      <c r="E15" s="116">
        <v>432</v>
      </c>
      <c r="F15" s="30"/>
    </row>
    <row r="16" spans="2:7" ht="15" customHeight="1" x14ac:dyDescent="0.15">
      <c r="B16" s="31" t="s">
        <v>169</v>
      </c>
      <c r="C16" s="22" t="s">
        <v>170</v>
      </c>
      <c r="D16" s="22"/>
      <c r="E16" s="79">
        <v>2384</v>
      </c>
      <c r="F16" s="30"/>
    </row>
    <row r="17" spans="2:5" ht="15" customHeight="1" x14ac:dyDescent="0.15">
      <c r="B17" s="32"/>
      <c r="D17" s="83" t="s">
        <v>0</v>
      </c>
      <c r="E17" s="19">
        <f>SUM(E12:E16)</f>
        <v>37706</v>
      </c>
    </row>
    <row r="20" spans="2:5" ht="15" customHeight="1" x14ac:dyDescent="0.15">
      <c r="D20" s="32" t="s">
        <v>175</v>
      </c>
      <c r="E20" s="299">
        <f>E9-E17</f>
        <v>-5706</v>
      </c>
    </row>
  </sheetData>
  <phoneticPr fontId="3"/>
  <pageMargins left="0" right="0" top="0.55118110236220474" bottom="0" header="0.31496062992125984" footer="0.31496062992125984"/>
  <pageSetup paperSize="9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結果</vt:lpstr>
      <vt:lpstr>3月資格</vt:lpstr>
      <vt:lpstr>収支</vt:lpstr>
      <vt:lpstr>'3月資格'!Print_Area</vt:lpstr>
      <vt:lpstr>結果!Print_Area</vt:lpstr>
      <vt:lpstr>収支!Print_Area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今井</dc:creator>
  <cp:lastModifiedBy>y-imai</cp:lastModifiedBy>
  <cp:lastPrinted>2019-03-15T13:59:38Z</cp:lastPrinted>
  <dcterms:created xsi:type="dcterms:W3CDTF">2004-04-03T04:25:14Z</dcterms:created>
  <dcterms:modified xsi:type="dcterms:W3CDTF">2019-03-15T14:00:09Z</dcterms:modified>
</cp:coreProperties>
</file>